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770" activeTab="2"/>
  </bookViews>
  <sheets>
    <sheet name="1･2章表1.1 " sheetId="28" r:id="rId1"/>
    <sheet name="７章 " sheetId="31" r:id="rId2"/>
    <sheet name="8章表8.2株価 " sheetId="30" r:id="rId3"/>
    <sheet name="２２春差" sheetId="16" r:id="rId4"/>
    <sheet name="例題9.123" sheetId="21" r:id="rId5"/>
    <sheet name="tbl91数値例 " sheetId="22" r:id="rId6"/>
    <sheet name="練問q95" sheetId="23" r:id="rId7"/>
    <sheet name="101行列回帰" sheetId="24" r:id="rId8"/>
    <sheet name="102行列推定" sheetId="25" r:id="rId9"/>
    <sheet name="105ﾀﾞﾐｰ" sheetId="26" r:id="rId10"/>
    <sheet name="105・6" sheetId="27" r:id="rId11"/>
    <sheet name="課題とデータ" sheetId="20" r:id="rId12"/>
  </sheets>
  <definedNames>
    <definedName name="予測データ" localSheetId="0">#REF!</definedName>
    <definedName name="予測データ" localSheetId="8">#REF!</definedName>
    <definedName name="予測データ" localSheetId="10">#REF!</definedName>
    <definedName name="予測データ" localSheetId="1">#REF!</definedName>
    <definedName name="予測データ" localSheetId="2">#REF!</definedName>
    <definedName name="予測データ" localSheetId="6">#REF!</definedName>
    <definedName name="予測データ">#REF!</definedName>
  </definedNames>
  <calcPr calcId="162913"/>
</workbook>
</file>

<file path=xl/calcChain.xml><?xml version="1.0" encoding="utf-8"?>
<calcChain xmlns="http://schemas.openxmlformats.org/spreadsheetml/2006/main">
  <c r="F41" i="31" l="1"/>
  <c r="F5" i="31"/>
  <c r="F20" i="30" l="1"/>
  <c r="C209" i="28"/>
  <c r="C208" i="28"/>
  <c r="C207" i="28"/>
  <c r="C206" i="28"/>
  <c r="C205" i="28"/>
  <c r="C204" i="28"/>
  <c r="C203" i="28"/>
  <c r="C202" i="28"/>
  <c r="C201" i="28"/>
  <c r="C200" i="28"/>
  <c r="C199" i="28"/>
  <c r="C198" i="28"/>
  <c r="C197" i="28"/>
  <c r="C196" i="28"/>
  <c r="C195" i="28"/>
  <c r="C194" i="28"/>
  <c r="C193" i="28"/>
  <c r="C192" i="28"/>
  <c r="C191" i="28"/>
  <c r="C190" i="28"/>
  <c r="C189" i="28"/>
  <c r="C188" i="28"/>
  <c r="C187" i="28"/>
  <c r="C186" i="28"/>
  <c r="C185" i="28"/>
  <c r="C184" i="28"/>
  <c r="C183" i="28"/>
  <c r="C182" i="28"/>
  <c r="C181" i="28"/>
  <c r="C180" i="28"/>
  <c r="C179" i="28"/>
  <c r="C178" i="28"/>
  <c r="C177" i="28"/>
  <c r="C176" i="28"/>
  <c r="C175" i="28"/>
  <c r="C174" i="28"/>
  <c r="C173" i="28"/>
  <c r="C172" i="28"/>
  <c r="C171" i="28"/>
  <c r="C170" i="28"/>
  <c r="C169" i="28"/>
  <c r="C168" i="28"/>
  <c r="C167" i="28"/>
  <c r="C166" i="28"/>
  <c r="C165" i="28"/>
  <c r="C164" i="28"/>
  <c r="C163" i="28"/>
  <c r="C162" i="28"/>
  <c r="C161" i="28"/>
  <c r="C160" i="28"/>
  <c r="C159" i="28"/>
  <c r="C158" i="28"/>
  <c r="C157" i="28"/>
  <c r="C156" i="28"/>
  <c r="C155" i="28"/>
  <c r="C154" i="28"/>
  <c r="C153" i="28"/>
  <c r="C152" i="28"/>
  <c r="C151" i="28"/>
  <c r="C150" i="28"/>
  <c r="C149" i="28"/>
  <c r="C148" i="28"/>
  <c r="C147" i="28"/>
  <c r="C146" i="28"/>
  <c r="C145" i="28"/>
  <c r="C144" i="28"/>
  <c r="C143" i="28"/>
  <c r="C142" i="28"/>
  <c r="C141" i="28"/>
  <c r="C140" i="28"/>
  <c r="C139" i="28"/>
  <c r="C138" i="28"/>
  <c r="C137" i="28"/>
  <c r="C136" i="28"/>
  <c r="C135" i="28"/>
  <c r="C134" i="28"/>
  <c r="C133" i="28"/>
  <c r="C132" i="28"/>
  <c r="C131" i="28"/>
  <c r="C130" i="28"/>
  <c r="C129" i="28"/>
  <c r="C128" i="28"/>
  <c r="C127" i="28"/>
  <c r="C126" i="28"/>
  <c r="C125" i="28"/>
  <c r="C124" i="28"/>
  <c r="C123" i="28"/>
  <c r="C122" i="28"/>
  <c r="C121" i="28"/>
  <c r="C120" i="28"/>
  <c r="C119" i="28"/>
  <c r="C118" i="28"/>
  <c r="C117" i="28"/>
  <c r="C116" i="28"/>
  <c r="C115" i="28"/>
  <c r="C114" i="28"/>
  <c r="C113" i="28"/>
  <c r="C112" i="28"/>
  <c r="C111" i="28"/>
  <c r="C110" i="28"/>
  <c r="C109" i="28"/>
  <c r="C108" i="28"/>
  <c r="C107" i="28"/>
  <c r="C106" i="28"/>
  <c r="C105" i="28"/>
  <c r="C104" i="28"/>
  <c r="C103" i="28"/>
  <c r="C102" i="28"/>
  <c r="C101" i="28"/>
  <c r="C100" i="28"/>
  <c r="C99" i="28"/>
  <c r="C98" i="28"/>
  <c r="C97" i="28"/>
  <c r="C96" i="28"/>
  <c r="C95" i="28"/>
  <c r="C94" i="28"/>
  <c r="C93" i="28"/>
  <c r="C92" i="28"/>
  <c r="C91" i="28"/>
  <c r="C90" i="28"/>
  <c r="C89" i="28"/>
  <c r="C88" i="28"/>
  <c r="C87" i="28"/>
  <c r="C86" i="28"/>
  <c r="C85" i="28"/>
  <c r="C84" i="28"/>
  <c r="C83" i="28"/>
  <c r="C82" i="28"/>
  <c r="C81" i="28"/>
  <c r="C80" i="28"/>
  <c r="C79" i="28"/>
  <c r="C78" i="28"/>
  <c r="C77" i="28"/>
  <c r="C76" i="28"/>
  <c r="C75" i="28"/>
  <c r="C74" i="28"/>
  <c r="C73" i="28"/>
  <c r="C72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C5" i="28"/>
  <c r="C4" i="28"/>
  <c r="C3" i="28"/>
  <c r="E32" i="27" l="1"/>
  <c r="C32" i="27"/>
  <c r="E31" i="27"/>
  <c r="C31" i="27"/>
  <c r="E30" i="27"/>
  <c r="C30" i="27"/>
  <c r="E29" i="27"/>
  <c r="C29" i="27"/>
  <c r="E28" i="27"/>
  <c r="C28" i="27"/>
  <c r="E27" i="27"/>
  <c r="C27" i="27"/>
  <c r="E26" i="27"/>
  <c r="C26" i="27"/>
  <c r="E25" i="27"/>
  <c r="C25" i="27"/>
  <c r="E24" i="27"/>
  <c r="C24" i="27"/>
  <c r="E23" i="27"/>
  <c r="C23" i="27"/>
  <c r="E22" i="27"/>
  <c r="C22" i="27"/>
  <c r="E21" i="27"/>
  <c r="C21" i="27"/>
  <c r="E20" i="27"/>
  <c r="C20" i="27"/>
  <c r="E19" i="27"/>
  <c r="C19" i="27"/>
  <c r="E18" i="27"/>
  <c r="C18" i="27"/>
  <c r="E17" i="27"/>
  <c r="C17" i="27"/>
  <c r="E16" i="27"/>
  <c r="C16" i="27"/>
  <c r="E15" i="27"/>
  <c r="C15" i="27"/>
  <c r="E14" i="27"/>
  <c r="C14" i="27"/>
  <c r="E13" i="27"/>
  <c r="C13" i="27"/>
  <c r="E12" i="27"/>
  <c r="C12" i="27"/>
  <c r="E11" i="27"/>
  <c r="C11" i="27"/>
  <c r="E10" i="27"/>
  <c r="C10" i="27"/>
  <c r="E9" i="27"/>
  <c r="C9" i="27"/>
  <c r="E8" i="27"/>
  <c r="C8" i="27"/>
  <c r="E7" i="27"/>
  <c r="C7" i="27"/>
  <c r="E6" i="27"/>
  <c r="C6" i="27"/>
  <c r="E5" i="27"/>
  <c r="C5" i="27"/>
  <c r="F54" i="25"/>
  <c r="E54" i="25"/>
  <c r="F53" i="25"/>
  <c r="E53" i="25"/>
  <c r="F52" i="25"/>
  <c r="E52" i="25"/>
  <c r="F51" i="25"/>
  <c r="E51" i="25"/>
  <c r="F50" i="25"/>
  <c r="E50" i="25"/>
  <c r="F49" i="25"/>
  <c r="E49" i="25"/>
  <c r="F48" i="25"/>
  <c r="E48" i="25"/>
  <c r="F47" i="25"/>
  <c r="E47" i="25"/>
  <c r="F46" i="25"/>
  <c r="E46" i="25"/>
  <c r="F45" i="25"/>
  <c r="I43" i="25" a="1"/>
  <c r="I45" i="25" s="1"/>
  <c r="E33" i="25"/>
  <c r="I27" i="25" a="1"/>
  <c r="I29" i="25" s="1"/>
  <c r="J29" i="25" l="1"/>
  <c r="I27" i="25"/>
  <c r="K29" i="25"/>
  <c r="K27" i="25"/>
  <c r="I28" i="25"/>
  <c r="I43" i="25"/>
  <c r="J27" i="25"/>
  <c r="J28" i="25"/>
  <c r="I44" i="25"/>
  <c r="K28" i="25"/>
  <c r="I48" i="25" l="1" a="1"/>
  <c r="K50" i="25" l="1"/>
  <c r="I48" i="25"/>
  <c r="I50" i="25"/>
  <c r="I49" i="25"/>
  <c r="J50" i="25"/>
  <c r="K49" i="25"/>
  <c r="J49" i="25"/>
  <c r="K48" i="25"/>
  <c r="J48" i="25"/>
  <c r="I53" i="25" l="1" a="1"/>
  <c r="I55" i="25" l="1"/>
  <c r="I54" i="25"/>
  <c r="I53" i="25"/>
</calcChain>
</file>

<file path=xl/sharedStrings.xml><?xml version="1.0" encoding="utf-8"?>
<sst xmlns="http://schemas.openxmlformats.org/spreadsheetml/2006/main" count="794" uniqueCount="589">
  <si>
    <t>年</t>
    <rPh sb="0" eb="1">
      <t>ネン</t>
    </rPh>
    <phoneticPr fontId="3"/>
  </si>
  <si>
    <t>原油輸入量</t>
  </si>
  <si>
    <t>国内総生産</t>
  </si>
  <si>
    <t>北海道</t>
  </si>
  <si>
    <t xml:space="preserve">青森  </t>
  </si>
  <si>
    <t xml:space="preserve">岩手  </t>
  </si>
  <si>
    <t xml:space="preserve">宮城  </t>
  </si>
  <si>
    <t xml:space="preserve">秋田  </t>
  </si>
  <si>
    <t xml:space="preserve">山形  </t>
  </si>
  <si>
    <t xml:space="preserve">福島  </t>
  </si>
  <si>
    <t xml:space="preserve">茨城  </t>
  </si>
  <si>
    <t xml:space="preserve">栃木  </t>
  </si>
  <si>
    <t xml:space="preserve">群馬  </t>
  </si>
  <si>
    <t xml:space="preserve">埼玉  </t>
  </si>
  <si>
    <t xml:space="preserve">千葉  </t>
  </si>
  <si>
    <t xml:space="preserve">東京  </t>
  </si>
  <si>
    <t>神奈川</t>
  </si>
  <si>
    <t xml:space="preserve">新潟  </t>
  </si>
  <si>
    <t xml:space="preserve">富山  </t>
  </si>
  <si>
    <t xml:space="preserve">石川  </t>
  </si>
  <si>
    <t xml:space="preserve">福井  </t>
  </si>
  <si>
    <t xml:space="preserve">山梨  </t>
  </si>
  <si>
    <t xml:space="preserve">長野  </t>
  </si>
  <si>
    <t xml:space="preserve">岐阜  </t>
  </si>
  <si>
    <t xml:space="preserve">静岡  </t>
  </si>
  <si>
    <t xml:space="preserve">愛知  </t>
  </si>
  <si>
    <t xml:space="preserve">三重  </t>
  </si>
  <si>
    <t xml:space="preserve">滋賀  </t>
  </si>
  <si>
    <t xml:space="preserve">京都  </t>
  </si>
  <si>
    <t xml:space="preserve">大阪  </t>
  </si>
  <si>
    <t xml:space="preserve">兵庫  </t>
  </si>
  <si>
    <t xml:space="preserve">奈良  </t>
  </si>
  <si>
    <t>和歌山</t>
  </si>
  <si>
    <t xml:space="preserve">鳥取  </t>
  </si>
  <si>
    <t xml:space="preserve">島根  </t>
  </si>
  <si>
    <t xml:space="preserve">岡山  </t>
  </si>
  <si>
    <t xml:space="preserve">広島  </t>
  </si>
  <si>
    <t xml:space="preserve">山口  </t>
  </si>
  <si>
    <t xml:space="preserve">徳島  </t>
  </si>
  <si>
    <t xml:space="preserve">香川  </t>
  </si>
  <si>
    <t xml:space="preserve">愛媛  </t>
  </si>
  <si>
    <t xml:space="preserve">高知  </t>
  </si>
  <si>
    <t xml:space="preserve">福岡  </t>
  </si>
  <si>
    <t xml:space="preserve">佐賀  </t>
  </si>
  <si>
    <t xml:space="preserve">長崎  </t>
  </si>
  <si>
    <t xml:space="preserve">熊本  </t>
  </si>
  <si>
    <t xml:space="preserve">大分  </t>
  </si>
  <si>
    <t xml:space="preserve">宮崎  </t>
  </si>
  <si>
    <t>鹿児島</t>
  </si>
  <si>
    <t xml:space="preserve">沖縄  </t>
  </si>
  <si>
    <t>概要</t>
  </si>
  <si>
    <t>回帰統計</t>
  </si>
  <si>
    <t>重相関 R</t>
  </si>
  <si>
    <t>重決定 R2</t>
  </si>
  <si>
    <t>補正 R2</t>
  </si>
  <si>
    <t>標準誤差</t>
  </si>
  <si>
    <t>観測数</t>
  </si>
  <si>
    <t>分散分析表</t>
  </si>
  <si>
    <t>回帰</t>
  </si>
  <si>
    <t>残差</t>
  </si>
  <si>
    <t>合計</t>
  </si>
  <si>
    <t>切片</t>
  </si>
  <si>
    <t>自由度</t>
  </si>
  <si>
    <t>変動</t>
  </si>
  <si>
    <t>分散</t>
  </si>
  <si>
    <t>観測された分散比</t>
  </si>
  <si>
    <t>有意 F</t>
  </si>
  <si>
    <t>係数</t>
  </si>
  <si>
    <t xml:space="preserve">t </t>
  </si>
  <si>
    <t>P-値</t>
  </si>
  <si>
    <t>下限 95%</t>
  </si>
  <si>
    <t>上限 95%</t>
  </si>
  <si>
    <t>log(X)</t>
  </si>
  <si>
    <t>単位</t>
    <rPh sb="0" eb="2">
      <t>タンイ</t>
    </rPh>
    <phoneticPr fontId="1"/>
  </si>
  <si>
    <t>対ドル
ポンドレート</t>
    <rPh sb="0" eb="1">
      <t>タイ</t>
    </rPh>
    <phoneticPr fontId="1"/>
  </si>
  <si>
    <t>対ドルカナダドルレート</t>
    <rPh sb="0" eb="1">
      <t>タイ</t>
    </rPh>
    <phoneticPr fontId="1"/>
  </si>
  <si>
    <t>対ドル円レート</t>
    <rPh sb="0" eb="1">
      <t>タイ</t>
    </rPh>
    <rPh sb="3" eb="4">
      <t>エン</t>
    </rPh>
    <phoneticPr fontId="1"/>
  </si>
  <si>
    <t>GDPﾃﾞﾌﾚｰﾀ指数</t>
    <rPh sb="9" eb="11">
      <t>シスウ</t>
    </rPh>
    <phoneticPr fontId="1"/>
  </si>
  <si>
    <t>GDPﾃﾞﾌﾚｰﾀ指数</t>
    <rPh sb="9" eb="11">
      <t>シスウ</t>
    </rPh>
    <phoneticPr fontId="6"/>
  </si>
  <si>
    <t>実質GDP指数</t>
    <rPh sb="5" eb="7">
      <t>シスウ</t>
    </rPh>
    <phoneticPr fontId="1"/>
  </si>
  <si>
    <t>国名</t>
    <rPh sb="0" eb="1">
      <t>クニ</t>
    </rPh>
    <rPh sb="1" eb="2">
      <t>メイ</t>
    </rPh>
    <phoneticPr fontId="1"/>
  </si>
  <si>
    <t>United Kingdom</t>
  </si>
  <si>
    <t>Canada</t>
  </si>
  <si>
    <t>Japan</t>
  </si>
  <si>
    <t>United States</t>
  </si>
  <si>
    <t>1986Q3</t>
  </si>
  <si>
    <t>1986Q4</t>
  </si>
  <si>
    <t>1987Q1</t>
  </si>
  <si>
    <t>1987Q2</t>
  </si>
  <si>
    <t>1987Q3</t>
  </si>
  <si>
    <t>1987Q4</t>
  </si>
  <si>
    <t>1988Q1</t>
  </si>
  <si>
    <t>1988Q2</t>
  </si>
  <si>
    <t>1988Q3</t>
  </si>
  <si>
    <t>1988Q4</t>
  </si>
  <si>
    <t>1989Q1</t>
  </si>
  <si>
    <t>1989Q2</t>
  </si>
  <si>
    <t>1989Q3</t>
  </si>
  <si>
    <t>1989Q4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</si>
  <si>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</si>
  <si>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</si>
  <si>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</si>
  <si>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</si>
  <si>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</si>
  <si>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</si>
  <si>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</si>
  <si>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</si>
  <si>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</si>
  <si>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</si>
  <si>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</si>
  <si>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</si>
  <si>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</si>
  <si>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</si>
  <si>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</si>
  <si>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</si>
  <si>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</si>
  <si>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</si>
  <si>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</si>
  <si>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</si>
  <si>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</si>
  <si>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</si>
  <si>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</si>
  <si>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</si>
  <si>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</si>
  <si>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</si>
  <si>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</si>
  <si>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</si>
  <si>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</si>
  <si>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</si>
  <si>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</si>
  <si>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</si>
  <si>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</si>
  <si>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</si>
  <si>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</si>
  <si>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</si>
  <si>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</si>
  <si>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</si>
  <si>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</si>
  <si>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</si>
  <si>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</si>
  <si>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</si>
  <si>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</si>
  <si>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</si>
  <si>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</si>
  <si>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</si>
  <si>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</si>
  <si>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</si>
  <si>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</si>
  <si>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</si>
  <si>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</si>
  <si>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</si>
  <si>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</si>
  <si>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</si>
  <si>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</si>
  <si>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</si>
  <si>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</si>
  <si>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</si>
  <si>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</si>
  <si>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</si>
  <si>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</si>
  <si>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</si>
  <si>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</si>
  <si>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</si>
  <si>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</si>
  <si>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</si>
  <si>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</si>
  <si>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</si>
  <si>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</si>
  <si>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</si>
  <si>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</si>
  <si>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</si>
  <si>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</si>
  <si>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</si>
  <si>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</si>
  <si>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</si>
  <si>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</si>
  <si>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</si>
  <si>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</si>
  <si>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</si>
  <si>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</si>
  <si>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</si>
  <si>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</si>
  <si>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</si>
  <si>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</si>
  <si>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</si>
  <si>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</si>
  <si>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</si>
  <si>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P5始</t>
    <rPh sb="2" eb="3">
      <t>ハジメ</t>
    </rPh>
    <phoneticPr fontId="3"/>
  </si>
  <si>
    <t>M2始</t>
    <rPh sb="2" eb="3">
      <t>ハジメ</t>
    </rPh>
    <phoneticPr fontId="3"/>
  </si>
  <si>
    <t>P5終</t>
    <rPh sb="2" eb="3">
      <t>オワリ</t>
    </rPh>
    <phoneticPr fontId="3"/>
  </si>
  <si>
    <t>M2終</t>
    <rPh sb="2" eb="3">
      <t>オワリ</t>
    </rPh>
    <phoneticPr fontId="3"/>
  </si>
  <si>
    <t>学籍番号</t>
  </si>
  <si>
    <t>氏名</t>
  </si>
  <si>
    <t>ｶﾀｶﾅ</t>
  </si>
  <si>
    <t>％</t>
  </si>
  <si>
    <t>P5％差</t>
    <rPh sb="3" eb="4">
      <t>サ</t>
    </rPh>
    <phoneticPr fontId="3"/>
  </si>
  <si>
    <t>M2％差</t>
    <rPh sb="3" eb="4">
      <t>サ</t>
    </rPh>
    <phoneticPr fontId="3"/>
  </si>
  <si>
    <t>t-検定 : 一対の標本による平均の検定ツール</t>
  </si>
  <si>
    <t>平成２２年度経済学部新入生プレテスト結果</t>
  </si>
  <si>
    <t>平成２2年度経済学部新入生定期試験結果</t>
    <phoneticPr fontId="3"/>
  </si>
  <si>
    <t>平成２2年度経済学部</t>
  </si>
  <si>
    <t>1013002</t>
  </si>
  <si>
    <t>間 里奈</t>
  </si>
  <si>
    <t>ｱｲﾀﾞ　ﾘﾅ</t>
  </si>
  <si>
    <t>1013003</t>
  </si>
  <si>
    <t>秋山 晋之介</t>
  </si>
  <si>
    <t>ｱｷﾔﾏ　ｼﾝﾉｽｹ</t>
  </si>
  <si>
    <t>1013004</t>
  </si>
  <si>
    <t>阿部 卓也</t>
  </si>
  <si>
    <t>ｱﾍﾞ　ﾀｸﾔ</t>
  </si>
  <si>
    <t>1013015</t>
  </si>
  <si>
    <t>大滝 雄一郎</t>
  </si>
  <si>
    <t>ｵｵﾀｷ　ﾕｳｲﾁﾛｳ</t>
  </si>
  <si>
    <t>1013016</t>
  </si>
  <si>
    <t>大塚 隼也</t>
  </si>
  <si>
    <t>ｵｵﾂｶ　ﾄｼﾔ</t>
  </si>
  <si>
    <t>1013017</t>
  </si>
  <si>
    <t>大野 翔平</t>
  </si>
  <si>
    <t>ｵｵﾉ　ｼｮｳﾍｲ</t>
  </si>
  <si>
    <t>1013019</t>
  </si>
  <si>
    <t>大淵 芳森</t>
  </si>
  <si>
    <t>ｵｵﾌﾁ　ﾖｼﾓﾘ</t>
  </si>
  <si>
    <t>1013021</t>
  </si>
  <si>
    <t>長田 剛史</t>
  </si>
  <si>
    <t>ｵｻﾀﾞ　ﾂﾖｼ</t>
  </si>
  <si>
    <t>1013023</t>
  </si>
  <si>
    <t>海藤 和生</t>
  </si>
  <si>
    <t>ｶｲﾄﾞｳ　ｶｽﾞｷ</t>
  </si>
  <si>
    <t>1013027</t>
  </si>
  <si>
    <t>片桐 祐太</t>
  </si>
  <si>
    <t>ｶﾀｵｶ　ﾕｳﾀ</t>
  </si>
  <si>
    <t>1013028</t>
  </si>
  <si>
    <t>上村 祐貴</t>
  </si>
  <si>
    <t>ｶﾐﾑﾗ　ﾕｳｷ</t>
  </si>
  <si>
    <t>1013033</t>
  </si>
  <si>
    <t>小林 和貴</t>
  </si>
  <si>
    <t>ｺﾊﾞﾔｼ　ｶｽﾞｷ</t>
  </si>
  <si>
    <t>1013034</t>
  </si>
  <si>
    <t>小林 大晃</t>
  </si>
  <si>
    <t>ｺﾊﾞﾔｼ　ﾋﾛｱｷ</t>
  </si>
  <si>
    <t>1013035</t>
  </si>
  <si>
    <t>小山 博紀</t>
  </si>
  <si>
    <t>ｺﾔﾏ　ﾋﾛｷ</t>
  </si>
  <si>
    <t>1013041</t>
  </si>
  <si>
    <t>品川 翔太</t>
  </si>
  <si>
    <t>ｼﾅｶﾞﾜ　ｼｮｳﾀ</t>
  </si>
  <si>
    <t>1013043</t>
  </si>
  <si>
    <t>清水 大輔</t>
  </si>
  <si>
    <t>ｼﾐｽﾞ　ﾀﾞｲｽｹ</t>
  </si>
  <si>
    <t>1013044</t>
  </si>
  <si>
    <t>清水 友紀</t>
  </si>
  <si>
    <t>ｼﾐｽﾞ　ﾕｳｷ</t>
  </si>
  <si>
    <t>1013045</t>
  </si>
  <si>
    <t>清水 涼太</t>
  </si>
  <si>
    <t>ｼﾐｽﾞ　ﾘｮｳﾀ</t>
  </si>
  <si>
    <t>1013047</t>
  </si>
  <si>
    <t>須藤 貴志</t>
  </si>
  <si>
    <t>ｽﾄｳ　ﾀｶｼ</t>
  </si>
  <si>
    <t>1013051</t>
  </si>
  <si>
    <t>田中 大貴</t>
  </si>
  <si>
    <t>ﾀﾅｶ　ﾋﾛｷ</t>
  </si>
  <si>
    <t>1013055</t>
  </si>
  <si>
    <t>外山 恭平</t>
  </si>
  <si>
    <t>ﾄﾔﾏ　ｷｮｳﾍｲ</t>
  </si>
  <si>
    <t>1013057</t>
  </si>
  <si>
    <t>内藤 裕貴</t>
  </si>
  <si>
    <t>ﾅｲﾄｳ　ﾋﾛｷ</t>
  </si>
  <si>
    <t>1013058</t>
  </si>
  <si>
    <t>中澤 郁弥</t>
  </si>
  <si>
    <t>ﾅｶｻﾞﾜ　ﾌﾐﾔ</t>
  </si>
  <si>
    <t>1013059</t>
  </si>
  <si>
    <t>長岡 すみれ</t>
  </si>
  <si>
    <t>ﾅｶﾞｵｶ　ｽﾐﾚ</t>
  </si>
  <si>
    <t>1013068</t>
  </si>
  <si>
    <t>福岡 祐紀</t>
  </si>
  <si>
    <t>ﾌｸｵｶ　ﾕｳｷ</t>
  </si>
  <si>
    <t>1013079</t>
  </si>
  <si>
    <t>山岸 雄大</t>
  </si>
  <si>
    <t>ﾔﾏｷﾞｼ　ﾕｳﾀﾞｲ</t>
  </si>
  <si>
    <t>1013081</t>
  </si>
  <si>
    <t>吉岡 拓海</t>
  </si>
  <si>
    <t>ﾖｼｵｶ　ﾀｸﾐ</t>
  </si>
  <si>
    <t>1013082</t>
  </si>
  <si>
    <t>吉川 崇</t>
  </si>
  <si>
    <t>ﾖｼｶﾜ　ﾀｶｼ</t>
  </si>
  <si>
    <t>1015001</t>
  </si>
  <si>
    <t>青野 彩子</t>
  </si>
  <si>
    <t>ｱｵﾉ　ｻｲｺ</t>
  </si>
  <si>
    <t>1015004</t>
  </si>
  <si>
    <t>井浦 大樹</t>
  </si>
  <si>
    <t>ｲｳﾗ　ﾀﾞｲｷ</t>
  </si>
  <si>
    <t>1015006</t>
  </si>
  <si>
    <t>池田 政道</t>
  </si>
  <si>
    <t>ｲｹﾀﾞ　ﾏｻﾐﾁ</t>
  </si>
  <si>
    <t>1015008</t>
  </si>
  <si>
    <t>石塚 彰紀</t>
  </si>
  <si>
    <t>ｲｼﾂﾞｶ　ｱｷﾉﾘ</t>
  </si>
  <si>
    <t>1015017</t>
  </si>
  <si>
    <t>木村 海里</t>
  </si>
  <si>
    <t>ｷﾑﾗ　ｶｲﾘ</t>
  </si>
  <si>
    <t>1015020</t>
  </si>
  <si>
    <t>佐藤 隆広</t>
  </si>
  <si>
    <t>ｻﾄｳ　ﾀｶﾋﾛ</t>
  </si>
  <si>
    <t>1015025</t>
  </si>
  <si>
    <t>鈴木 雄也</t>
  </si>
  <si>
    <t>ｽｽﾞｷ　ﾕｳﾔ</t>
  </si>
  <si>
    <t>1015032</t>
  </si>
  <si>
    <t>橘 和磨</t>
  </si>
  <si>
    <t>ﾀﾁﾊﾞﾅ　ｶｽﾞﾏ</t>
  </si>
  <si>
    <t>1015037</t>
  </si>
  <si>
    <t>服部 涼子</t>
  </si>
  <si>
    <t>ﾊｯﾄﾘ　ﾘｮｳｺ</t>
  </si>
  <si>
    <t>1015042</t>
  </si>
  <si>
    <t>真島 健斗</t>
  </si>
  <si>
    <t>ﾏｼﾞﾏ　ｹﾝﾄ</t>
  </si>
  <si>
    <t>基本等計量</t>
    <rPh sb="0" eb="3">
      <t>キホントウ</t>
    </rPh>
    <rPh sb="3" eb="5">
      <t>ケイリョウ</t>
    </rPh>
    <phoneticPr fontId="1"/>
  </si>
  <si>
    <t>ヒストグラム</t>
    <phoneticPr fontId="1"/>
  </si>
  <si>
    <t xml:space="preserve">年 </t>
  </si>
  <si>
    <t>F-検定: 2 標本を使った分散の検定</t>
  </si>
  <si>
    <t>t-検定: 等分散を仮定した２標本による検定</t>
  </si>
  <si>
    <t>t-検定: 分散が等しくないと仮定した２標本による検定</t>
  </si>
  <si>
    <t>Y</t>
    <phoneticPr fontId="3"/>
  </si>
  <si>
    <t>応用統計特論課題：以下に用意されている１９８６年第３四半期から２０１１年第４四半期までのデータを使って</t>
    <rPh sb="0" eb="2">
      <t>オウヨウ</t>
    </rPh>
    <rPh sb="2" eb="4">
      <t>トウケイ</t>
    </rPh>
    <rPh sb="4" eb="5">
      <t>トク</t>
    </rPh>
    <rPh sb="5" eb="6">
      <t>ロン</t>
    </rPh>
    <rPh sb="6" eb="8">
      <t>カダイ</t>
    </rPh>
    <rPh sb="9" eb="11">
      <t>イカ</t>
    </rPh>
    <rPh sb="12" eb="14">
      <t>ヨウイ</t>
    </rPh>
    <rPh sb="23" eb="24">
      <t>ネン</t>
    </rPh>
    <rPh sb="24" eb="25">
      <t>ダイ</t>
    </rPh>
    <rPh sb="26" eb="27">
      <t>シ</t>
    </rPh>
    <rPh sb="27" eb="29">
      <t>ハンキ</t>
    </rPh>
    <rPh sb="35" eb="36">
      <t>ネン</t>
    </rPh>
    <rPh sb="36" eb="37">
      <t>ダイ</t>
    </rPh>
    <rPh sb="38" eb="39">
      <t>シ</t>
    </rPh>
    <rPh sb="39" eb="41">
      <t>ハンキ</t>
    </rPh>
    <rPh sb="48" eb="49">
      <t>ツカ</t>
    </rPh>
    <phoneticPr fontId="6"/>
  </si>
  <si>
    <t>　為替レート決定式を推定しなさい。ただし、学籍番号のある担当データを使いなさい。</t>
    <rPh sb="1" eb="3">
      <t>カワセ</t>
    </rPh>
    <rPh sb="6" eb="8">
      <t>ケッテイ</t>
    </rPh>
    <rPh sb="8" eb="9">
      <t>シキ</t>
    </rPh>
    <rPh sb="10" eb="12">
      <t>スイテイ</t>
    </rPh>
    <rPh sb="28" eb="30">
      <t>タントウ</t>
    </rPh>
    <phoneticPr fontId="6"/>
  </si>
  <si>
    <t>、為替レートの図を描きなさい。ダービン・ワトソン比も計算しなさい。</t>
    <rPh sb="1" eb="3">
      <t>カワセ</t>
    </rPh>
    <rPh sb="7" eb="8">
      <t>ズ</t>
    </rPh>
    <rPh sb="9" eb="10">
      <t>カ</t>
    </rPh>
    <phoneticPr fontId="1"/>
  </si>
  <si>
    <t>②　計算方法：EXCELの分析ツールの「回帰分析」</t>
    <rPh sb="2" eb="4">
      <t>ケイサン</t>
    </rPh>
    <rPh sb="4" eb="6">
      <t>ホウホウ</t>
    </rPh>
    <rPh sb="13" eb="15">
      <t>ブンセキ</t>
    </rPh>
    <rPh sb="20" eb="22">
      <t>カイキ</t>
    </rPh>
    <rPh sb="22" eb="24">
      <t>ブンセキ</t>
    </rPh>
    <phoneticPr fontId="6"/>
  </si>
  <si>
    <t>③　提出方法と提出日：計算結果のプリントアウトと検定結果の判断を書き込んだレポートを１月３１日までに提出。</t>
    <rPh sb="2" eb="4">
      <t>テイシュツ</t>
    </rPh>
    <rPh sb="4" eb="6">
      <t>ホウホウ</t>
    </rPh>
    <rPh sb="7" eb="9">
      <t>テイシュツ</t>
    </rPh>
    <rPh sb="9" eb="10">
      <t>ビ</t>
    </rPh>
    <rPh sb="11" eb="13">
      <t>ケイサン</t>
    </rPh>
    <rPh sb="13" eb="15">
      <t>ケッカ</t>
    </rPh>
    <rPh sb="24" eb="26">
      <t>ケンテイ</t>
    </rPh>
    <rPh sb="26" eb="28">
      <t>ケッカ</t>
    </rPh>
    <rPh sb="29" eb="31">
      <t>ハンダン</t>
    </rPh>
    <rPh sb="32" eb="33">
      <t>カ</t>
    </rPh>
    <rPh sb="34" eb="35">
      <t>コ</t>
    </rPh>
    <rPh sb="43" eb="44">
      <t>ガツ</t>
    </rPh>
    <rPh sb="46" eb="47">
      <t>ニチ</t>
    </rPh>
    <rPh sb="50" eb="52">
      <t>テイシュツ</t>
    </rPh>
    <phoneticPr fontId="6"/>
  </si>
  <si>
    <t>担当ﾃﾞｰﾀ</t>
    <rPh sb="0" eb="2">
      <t>タントウ</t>
    </rPh>
    <phoneticPr fontId="6"/>
  </si>
  <si>
    <t>共通</t>
    <rPh sb="0" eb="2">
      <t>キョウツウ</t>
    </rPh>
    <phoneticPr fontId="1"/>
  </si>
  <si>
    <t>イギリスポンドレートの場合</t>
    <rPh sb="11" eb="13">
      <t>バアイ</t>
    </rPh>
    <phoneticPr fontId="1"/>
  </si>
  <si>
    <t>FERｋ</t>
    <phoneticPr fontId="1"/>
  </si>
  <si>
    <t>FERｃ</t>
    <phoneticPr fontId="1"/>
  </si>
  <si>
    <t>FERｊ</t>
    <phoneticPr fontId="1"/>
  </si>
  <si>
    <t>YPIu</t>
    <phoneticPr fontId="1"/>
  </si>
  <si>
    <t>YPIk</t>
    <phoneticPr fontId="1"/>
  </si>
  <si>
    <t>YPIc</t>
    <phoneticPr fontId="1"/>
  </si>
  <si>
    <t>YPIj</t>
    <phoneticPr fontId="1"/>
  </si>
  <si>
    <t>YRIk</t>
    <phoneticPr fontId="1"/>
  </si>
  <si>
    <t>YRIc</t>
    <phoneticPr fontId="1"/>
  </si>
  <si>
    <t>YRIj</t>
    <phoneticPr fontId="1"/>
  </si>
  <si>
    <t>D</t>
    <phoneticPr fontId="1"/>
  </si>
  <si>
    <t>Dlog(X)</t>
    <phoneticPr fontId="1"/>
  </si>
  <si>
    <t>残差出力</t>
  </si>
  <si>
    <t>観測値</t>
  </si>
  <si>
    <t>Y</t>
    <phoneticPr fontId="1"/>
  </si>
  <si>
    <r>
      <t>X</t>
    </r>
    <r>
      <rPr>
        <sz val="11"/>
        <color theme="1"/>
        <rFont val="ＭＳ Ｐゴシック"/>
        <family val="2"/>
        <charset val="128"/>
        <scheme val="minor"/>
      </rPr>
      <t>1</t>
    </r>
    <phoneticPr fontId="1"/>
  </si>
  <si>
    <r>
      <t>X</t>
    </r>
    <r>
      <rPr>
        <sz val="11"/>
        <color theme="1"/>
        <rFont val="ＭＳ Ｐゴシック"/>
        <family val="2"/>
        <charset val="128"/>
        <scheme val="minor"/>
      </rPr>
      <t>2</t>
    </r>
    <phoneticPr fontId="1"/>
  </si>
  <si>
    <t>log(FERk)</t>
    <phoneticPr fontId="1"/>
  </si>
  <si>
    <t>log(YPIku)</t>
    <phoneticPr fontId="1"/>
  </si>
  <si>
    <t>①　課題内容：橋本の場合はLOG(FERk)=α＋βLOG(YPIk/YPIu)＋γLOG(YRIk)＋ｕ</t>
    <rPh sb="2" eb="4">
      <t>カダイ</t>
    </rPh>
    <rPh sb="4" eb="6">
      <t>ナイヨウ</t>
    </rPh>
    <rPh sb="7" eb="9">
      <t>ハシモト</t>
    </rPh>
    <rPh sb="10" eb="12">
      <t>バアイ</t>
    </rPh>
    <phoneticPr fontId="6"/>
  </si>
  <si>
    <t>log(YRIk)</t>
    <phoneticPr fontId="1"/>
  </si>
  <si>
    <t>log(FERc)</t>
    <phoneticPr fontId="1"/>
  </si>
  <si>
    <t>log(YPIcu)</t>
    <phoneticPr fontId="1"/>
  </si>
  <si>
    <t>log(YRIc)</t>
    <phoneticPr fontId="1"/>
  </si>
  <si>
    <t>カナダドルレートの場合</t>
    <rPh sb="9" eb="11">
      <t>バアイ</t>
    </rPh>
    <phoneticPr fontId="1"/>
  </si>
  <si>
    <t>日本円レートの場合</t>
    <rPh sb="0" eb="2">
      <t>ニホン</t>
    </rPh>
    <rPh sb="2" eb="3">
      <t>エン</t>
    </rPh>
    <rPh sb="7" eb="9">
      <t>バアイ</t>
    </rPh>
    <phoneticPr fontId="1"/>
  </si>
  <si>
    <t>log(FERj)</t>
    <phoneticPr fontId="1"/>
  </si>
  <si>
    <t>log(YPIju)</t>
    <phoneticPr fontId="1"/>
  </si>
  <si>
    <t>log(YRIj)</t>
    <phoneticPr fontId="1"/>
  </si>
  <si>
    <t>担当:002,005,502</t>
    <rPh sb="0" eb="2">
      <t>タントウ</t>
    </rPh>
    <phoneticPr fontId="1"/>
  </si>
  <si>
    <t>担当:003,006</t>
    <rPh sb="0" eb="2">
      <t>タントウ</t>
    </rPh>
    <phoneticPr fontId="1"/>
  </si>
  <si>
    <t>担当:004,501</t>
    <rPh sb="0" eb="2">
      <t>タントウ</t>
    </rPh>
    <phoneticPr fontId="1"/>
  </si>
  <si>
    <t>X</t>
    <phoneticPr fontId="3"/>
  </si>
  <si>
    <t>Y</t>
    <phoneticPr fontId="3"/>
  </si>
  <si>
    <r>
      <t>X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3"/>
  </si>
  <si>
    <r>
      <t>Y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3"/>
  </si>
  <si>
    <t>XY</t>
    <phoneticPr fontId="3"/>
  </si>
  <si>
    <t>Ｙｈ</t>
    <phoneticPr fontId="3"/>
  </si>
  <si>
    <t>ｅｔ</t>
    <phoneticPr fontId="3"/>
  </si>
  <si>
    <r>
      <t>e</t>
    </r>
    <r>
      <rPr>
        <vertAlign val="subscript"/>
        <sz val="11"/>
        <color indexed="8"/>
        <rFont val="ＭＳ Ｐゴシック"/>
        <family val="3"/>
        <charset val="128"/>
      </rPr>
      <t>t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3"/>
  </si>
  <si>
    <t>合計</t>
    <rPh sb="0" eb="2">
      <t>ゴウケイ</t>
    </rPh>
    <phoneticPr fontId="3"/>
  </si>
  <si>
    <t>平均</t>
    <rPh sb="0" eb="2">
      <t>ヘイキン</t>
    </rPh>
    <phoneticPr fontId="3"/>
  </si>
  <si>
    <t>βｈ</t>
    <phoneticPr fontId="3"/>
  </si>
  <si>
    <r>
      <t>s</t>
    </r>
    <r>
      <rPr>
        <vertAlign val="superscript"/>
        <sz val="11"/>
        <color indexed="8"/>
        <rFont val="ＭＳ Ｐ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>=</t>
    </r>
    <phoneticPr fontId="3"/>
  </si>
  <si>
    <r>
      <t>Se</t>
    </r>
    <r>
      <rPr>
        <vertAlign val="subscript"/>
        <sz val="11"/>
        <color indexed="8"/>
        <rFont val="ＭＳ Ｐゴシック"/>
        <family val="3"/>
        <charset val="128"/>
      </rPr>
      <t>βｈ</t>
    </r>
    <r>
      <rPr>
        <sz val="11"/>
        <color theme="1"/>
        <rFont val="ＭＳ Ｐゴシック"/>
        <family val="2"/>
        <charset val="128"/>
        <scheme val="minor"/>
      </rPr>
      <t>＝</t>
    </r>
    <phoneticPr fontId="3"/>
  </si>
  <si>
    <t>名前</t>
    <rPh sb="0" eb="2">
      <t>ナマエ</t>
    </rPh>
    <phoneticPr fontId="3"/>
  </si>
  <si>
    <t>αｈ</t>
    <phoneticPr fontId="3"/>
  </si>
  <si>
    <t>s=</t>
    <phoneticPr fontId="3"/>
  </si>
  <si>
    <r>
      <t>Se</t>
    </r>
    <r>
      <rPr>
        <vertAlign val="subscript"/>
        <sz val="11"/>
        <color indexed="8"/>
        <rFont val="ＭＳ Ｐゴシック"/>
        <family val="3"/>
        <charset val="128"/>
      </rPr>
      <t>αｈ</t>
    </r>
    <r>
      <rPr>
        <sz val="11"/>
        <color theme="1"/>
        <rFont val="ＭＳ Ｐゴシック"/>
        <family val="2"/>
        <charset val="128"/>
        <scheme val="minor"/>
      </rPr>
      <t>＝</t>
    </r>
    <phoneticPr fontId="3"/>
  </si>
  <si>
    <t>学籍番号</t>
    <rPh sb="0" eb="2">
      <t>ガクセキ</t>
    </rPh>
    <rPh sb="2" eb="4">
      <t>バンゴウ</t>
    </rPh>
    <phoneticPr fontId="3"/>
  </si>
  <si>
    <r>
      <t>∑ｘ</t>
    </r>
    <r>
      <rPr>
        <vertAlign val="superscript"/>
        <sz val="11"/>
        <color indexed="8"/>
        <rFont val="ＭＳ Ｐゴシック"/>
        <family val="3"/>
        <charset val="128"/>
      </rPr>
      <t>２</t>
    </r>
    <r>
      <rPr>
        <sz val="11"/>
        <color theme="1"/>
        <rFont val="ＭＳ Ｐゴシック"/>
        <family val="2"/>
        <charset val="128"/>
        <scheme val="minor"/>
      </rPr>
      <t>＝</t>
    </r>
    <phoneticPr fontId="3"/>
  </si>
  <si>
    <r>
      <t>t</t>
    </r>
    <r>
      <rPr>
        <vertAlign val="subscript"/>
        <sz val="11"/>
        <color indexed="8"/>
        <rFont val="ＭＳ Ｐゴシック"/>
        <family val="3"/>
        <charset val="128"/>
      </rPr>
      <t>βｈ</t>
    </r>
    <r>
      <rPr>
        <sz val="11"/>
        <color theme="1"/>
        <rFont val="ＭＳ Ｐゴシック"/>
        <family val="2"/>
        <charset val="128"/>
        <scheme val="minor"/>
      </rPr>
      <t>＝</t>
    </r>
    <phoneticPr fontId="3"/>
  </si>
  <si>
    <t>日付</t>
    <rPh sb="0" eb="2">
      <t>ヒヅケ</t>
    </rPh>
    <phoneticPr fontId="3"/>
  </si>
  <si>
    <r>
      <t>R</t>
    </r>
    <r>
      <rPr>
        <vertAlign val="superscript"/>
        <sz val="11"/>
        <color indexed="8"/>
        <rFont val="ＭＳ Ｐ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>=</t>
    </r>
    <phoneticPr fontId="3"/>
  </si>
  <si>
    <r>
      <t>∑ｙ</t>
    </r>
    <r>
      <rPr>
        <vertAlign val="superscript"/>
        <sz val="11"/>
        <color indexed="8"/>
        <rFont val="ＭＳ Ｐゴシック"/>
        <family val="3"/>
        <charset val="128"/>
      </rPr>
      <t>２</t>
    </r>
    <r>
      <rPr>
        <sz val="11"/>
        <color theme="1"/>
        <rFont val="ＭＳ Ｐゴシック"/>
        <family val="2"/>
        <charset val="128"/>
        <scheme val="minor"/>
      </rPr>
      <t>＝</t>
    </r>
    <phoneticPr fontId="3"/>
  </si>
  <si>
    <r>
      <t>ｔ</t>
    </r>
    <r>
      <rPr>
        <vertAlign val="subscript"/>
        <sz val="11"/>
        <color indexed="8"/>
        <rFont val="ＭＳ Ｐゴシック"/>
        <family val="3"/>
        <charset val="128"/>
      </rPr>
      <t>αｈ</t>
    </r>
    <r>
      <rPr>
        <sz val="11"/>
        <color theme="1"/>
        <rFont val="ＭＳ Ｐゴシック"/>
        <family val="2"/>
        <charset val="128"/>
        <scheme val="minor"/>
      </rPr>
      <t>＝</t>
    </r>
    <phoneticPr fontId="3"/>
  </si>
  <si>
    <r>
      <t>Rb</t>
    </r>
    <r>
      <rPr>
        <vertAlign val="superscript"/>
        <sz val="11"/>
        <color indexed="8"/>
        <rFont val="ＭＳ Ｐ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>=</t>
    </r>
    <phoneticPr fontId="3"/>
  </si>
  <si>
    <t>散布図</t>
    <rPh sb="0" eb="2">
      <t>サンプ</t>
    </rPh>
    <rPh sb="2" eb="3">
      <t>ズ</t>
    </rPh>
    <phoneticPr fontId="3"/>
  </si>
  <si>
    <t>推定結果</t>
    <rPh sb="0" eb="2">
      <t>スイテイ</t>
    </rPh>
    <rPh sb="2" eb="4">
      <t>ケッカ</t>
    </rPh>
    <phoneticPr fontId="3"/>
  </si>
  <si>
    <t>消費と所得（１兆円）</t>
    <phoneticPr fontId="3"/>
  </si>
  <si>
    <t>消費</t>
    <rPh sb="0" eb="2">
      <t>ショウヒ</t>
    </rPh>
    <phoneticPr fontId="6"/>
  </si>
  <si>
    <t>所得</t>
    <rPh sb="0" eb="2">
      <t>ショトク</t>
    </rPh>
    <phoneticPr fontId="6"/>
  </si>
  <si>
    <r>
      <t>Y</t>
    </r>
    <r>
      <rPr>
        <vertAlign val="subscript"/>
        <sz val="11"/>
        <color theme="1"/>
        <rFont val="ＭＳ Ｐゴシック"/>
        <family val="3"/>
        <charset val="128"/>
        <scheme val="minor"/>
      </rPr>
      <t>t</t>
    </r>
    <phoneticPr fontId="3"/>
  </si>
  <si>
    <r>
      <t>X</t>
    </r>
    <r>
      <rPr>
        <vertAlign val="subscript"/>
        <sz val="11"/>
        <color theme="1"/>
        <rFont val="ＭＳ Ｐゴシック"/>
        <family val="3"/>
        <charset val="128"/>
        <scheme val="minor"/>
      </rPr>
      <t>t</t>
    </r>
    <phoneticPr fontId="3"/>
  </si>
  <si>
    <r>
      <t>x</t>
    </r>
    <r>
      <rPr>
        <vertAlign val="subscript"/>
        <sz val="11"/>
        <color theme="1"/>
        <rFont val="ＭＳ Ｐゴシック"/>
        <family val="3"/>
        <charset val="128"/>
        <scheme val="minor"/>
      </rPr>
      <t>t</t>
    </r>
    <r>
      <rPr>
        <sz val="11"/>
        <color theme="1"/>
        <rFont val="ＭＳ Ｐゴシック"/>
        <family val="2"/>
        <charset val="128"/>
        <scheme val="minor"/>
      </rPr>
      <t>y</t>
    </r>
    <r>
      <rPr>
        <vertAlign val="subscript"/>
        <sz val="11"/>
        <color theme="1"/>
        <rFont val="ＭＳ Ｐゴシック"/>
        <family val="3"/>
        <charset val="128"/>
        <scheme val="minor"/>
      </rPr>
      <t>t</t>
    </r>
    <phoneticPr fontId="1"/>
  </si>
  <si>
    <r>
      <t>x</t>
    </r>
    <r>
      <rPr>
        <vertAlign val="subscript"/>
        <sz val="11"/>
        <color theme="1"/>
        <rFont val="ＭＳ Ｐゴシック"/>
        <family val="3"/>
        <charset val="128"/>
        <scheme val="minor"/>
      </rPr>
      <t>t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</si>
  <si>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r>
      <t>Yh</t>
    </r>
    <r>
      <rPr>
        <vertAlign val="subscript"/>
        <sz val="11"/>
        <color theme="1"/>
        <rFont val="ＭＳ Ｐゴシック"/>
        <family val="3"/>
        <charset val="128"/>
        <scheme val="minor"/>
      </rPr>
      <t>t</t>
    </r>
    <phoneticPr fontId="1"/>
  </si>
  <si>
    <r>
      <t>e</t>
    </r>
    <r>
      <rPr>
        <vertAlign val="subscript"/>
        <sz val="11"/>
        <color theme="1"/>
        <rFont val="ＭＳ Ｐゴシック"/>
        <family val="3"/>
        <charset val="128"/>
        <scheme val="minor"/>
      </rPr>
      <t>t</t>
    </r>
    <phoneticPr fontId="1"/>
  </si>
  <si>
    <r>
      <t>e</t>
    </r>
    <r>
      <rPr>
        <vertAlign val="subscript"/>
        <sz val="11"/>
        <color theme="1"/>
        <rFont val="ＭＳ Ｐゴシック"/>
        <family val="3"/>
        <charset val="128"/>
        <scheme val="minor"/>
      </rPr>
      <t>t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</si>
  <si>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r>
      <t>y</t>
    </r>
    <r>
      <rPr>
        <vertAlign val="subscript"/>
        <sz val="11"/>
        <color theme="1"/>
        <rFont val="ＭＳ Ｐゴシック"/>
        <family val="3"/>
        <charset val="128"/>
        <scheme val="minor"/>
      </rPr>
      <t>t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</si>
  <si>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散布図</t>
    <rPh sb="0" eb="2">
      <t>サンプ</t>
    </rPh>
    <rPh sb="2" eb="3">
      <t>ズ</t>
    </rPh>
    <phoneticPr fontId="6"/>
  </si>
  <si>
    <t>推定結果</t>
    <rPh sb="0" eb="2">
      <t>スイテイ</t>
    </rPh>
    <rPh sb="2" eb="4">
      <t>ケッカ</t>
    </rPh>
    <phoneticPr fontId="6"/>
  </si>
  <si>
    <t>合計</t>
    <rPh sb="0" eb="2">
      <t>ゴウケイ</t>
    </rPh>
    <phoneticPr fontId="1"/>
  </si>
  <si>
    <t>平均</t>
    <rPh sb="0" eb="2">
      <t>ヘイキン</t>
    </rPh>
    <phoneticPr fontId="1"/>
  </si>
  <si>
    <t>傾きβh</t>
    <rPh sb="0" eb="1">
      <t>カタム</t>
    </rPh>
    <phoneticPr fontId="1"/>
  </si>
  <si>
    <t>切片αh</t>
    <rPh sb="0" eb="2">
      <t>セッペン</t>
    </rPh>
    <phoneticPr fontId="1"/>
  </si>
  <si>
    <t>SE(βh)</t>
    <phoneticPr fontId="1"/>
  </si>
  <si>
    <t>回帰式の標準誤差（s)</t>
    <rPh sb="0" eb="2">
      <t>カイキ</t>
    </rPh>
    <rPh sb="2" eb="3">
      <t>シキ</t>
    </rPh>
    <rPh sb="4" eb="6">
      <t>ヒョウジュン</t>
    </rPh>
    <rPh sb="6" eb="8">
      <t>ゴサ</t>
    </rPh>
    <phoneticPr fontId="1"/>
  </si>
  <si>
    <t>SE（αh）</t>
    <phoneticPr fontId="1"/>
  </si>
  <si>
    <t>決定係数R2</t>
    <rPh sb="0" eb="2">
      <t>ケッテイ</t>
    </rPh>
    <rPh sb="2" eb="4">
      <t>ケイスウ</t>
    </rPh>
    <phoneticPr fontId="1"/>
  </si>
  <si>
    <t>βｈのｔ値</t>
    <rPh sb="4" eb="5">
      <t>チ</t>
    </rPh>
    <phoneticPr fontId="1"/>
  </si>
  <si>
    <t>αｈのｔ値</t>
    <rPh sb="4" eb="5">
      <t>チ</t>
    </rPh>
    <phoneticPr fontId="1"/>
  </si>
  <si>
    <t>名前</t>
    <rPh sb="0" eb="2">
      <t>ナマエ</t>
    </rPh>
    <phoneticPr fontId="6"/>
  </si>
  <si>
    <t>学籍番号</t>
    <rPh sb="0" eb="2">
      <t>ガクセキ</t>
    </rPh>
    <rPh sb="2" eb="4">
      <t>バンゴウ</t>
    </rPh>
    <phoneticPr fontId="6"/>
  </si>
  <si>
    <t>日付</t>
    <rPh sb="0" eb="2">
      <t>ヒヅケ</t>
    </rPh>
    <phoneticPr fontId="6"/>
  </si>
  <si>
    <t>練習問題9.5</t>
    <rPh sb="0" eb="2">
      <t>レンシュウ</t>
    </rPh>
    <rPh sb="2" eb="4">
      <t>モンダイ</t>
    </rPh>
    <phoneticPr fontId="6"/>
  </si>
  <si>
    <t>Y</t>
    <phoneticPr fontId="3"/>
  </si>
  <si>
    <t>log(Y)</t>
    <phoneticPr fontId="3"/>
  </si>
  <si>
    <t>X</t>
    <phoneticPr fontId="3"/>
  </si>
  <si>
    <t>log(X)</t>
    <phoneticPr fontId="3"/>
  </si>
  <si>
    <t>行列式による回帰係数の推定（貯蓄関数の推定）</t>
    <rPh sb="0" eb="2">
      <t>ギョウレツ</t>
    </rPh>
    <rPh sb="2" eb="3">
      <t>シキ</t>
    </rPh>
    <rPh sb="6" eb="8">
      <t>カイキ</t>
    </rPh>
    <rPh sb="8" eb="10">
      <t>ケイスウ</t>
    </rPh>
    <rPh sb="11" eb="13">
      <t>スイテイ</t>
    </rPh>
    <rPh sb="14" eb="16">
      <t>チョチク</t>
    </rPh>
    <rPh sb="16" eb="18">
      <t>カンスウ</t>
    </rPh>
    <rPh sb="19" eb="21">
      <t>スイテイ</t>
    </rPh>
    <phoneticPr fontId="6"/>
  </si>
  <si>
    <t>世帯</t>
    <rPh sb="0" eb="2">
      <t>セタイ</t>
    </rPh>
    <phoneticPr fontId="6"/>
  </si>
  <si>
    <t>貯蓄</t>
    <rPh sb="0" eb="2">
      <t>チョチク</t>
    </rPh>
    <phoneticPr fontId="6"/>
  </si>
  <si>
    <t>家族数</t>
    <rPh sb="0" eb="2">
      <t>カゾク</t>
    </rPh>
    <rPh sb="2" eb="3">
      <t>スウ</t>
    </rPh>
    <phoneticPr fontId="6"/>
  </si>
  <si>
    <t>ベクトル表示</t>
    <rPh sb="4" eb="6">
      <t>ヒョウジ</t>
    </rPh>
    <phoneticPr fontId="6"/>
  </si>
  <si>
    <t>Ｘの行列表示</t>
    <rPh sb="2" eb="4">
      <t>ギョウレツ</t>
    </rPh>
    <rPh sb="4" eb="6">
      <t>ヒョウジ</t>
    </rPh>
    <phoneticPr fontId="6"/>
  </si>
  <si>
    <t>ｉ</t>
    <phoneticPr fontId="6"/>
  </si>
  <si>
    <t>Y</t>
    <phoneticPr fontId="6"/>
  </si>
  <si>
    <t>X1</t>
    <phoneticPr fontId="6"/>
  </si>
  <si>
    <t>X2</t>
    <phoneticPr fontId="6"/>
  </si>
  <si>
    <t>Ｘ0</t>
    <phoneticPr fontId="6"/>
  </si>
  <si>
    <t>X1</t>
    <phoneticPr fontId="6"/>
  </si>
  <si>
    <t>X2</t>
    <phoneticPr fontId="6"/>
  </si>
  <si>
    <t>ｙ＝Xβ+ｕ</t>
    <phoneticPr fontId="6"/>
  </si>
  <si>
    <t>①</t>
    <phoneticPr fontId="6"/>
  </si>
  <si>
    <t>（Ｘ’Ｘ）βh＝Ｘ’ｙ</t>
    <phoneticPr fontId="6"/>
  </si>
  <si>
    <t>②</t>
    <phoneticPr fontId="6"/>
  </si>
  <si>
    <t>βh＝（Ｘ’Ｘ）-1Ｘ’ｙ</t>
    <phoneticPr fontId="6"/>
  </si>
  <si>
    <t>① X'X</t>
    <phoneticPr fontId="6"/>
  </si>
  <si>
    <t>① X'X=</t>
    <phoneticPr fontId="6"/>
  </si>
  <si>
    <t>① X'y</t>
    <phoneticPr fontId="6"/>
  </si>
  <si>
    <t>②</t>
    <phoneticPr fontId="6"/>
  </si>
  <si>
    <t>βh＝（Ｘ’Ｘ）-1Ｘ’ｙ</t>
    <phoneticPr fontId="6"/>
  </si>
  <si>
    <t>① X'y=</t>
    <phoneticPr fontId="6"/>
  </si>
  <si>
    <r>
      <t>② (X'X)</t>
    </r>
    <r>
      <rPr>
        <vertAlign val="superscript"/>
        <sz val="11"/>
        <color theme="1"/>
        <rFont val="ＭＳ Ｐゴシック"/>
        <family val="3"/>
        <charset val="128"/>
        <scheme val="minor"/>
      </rPr>
      <t>-1</t>
    </r>
    <phoneticPr fontId="6"/>
  </si>
  <si>
    <t>逆行列</t>
    <rPh sb="0" eb="3">
      <t>ギャクギョウレツ</t>
    </rPh>
    <phoneticPr fontId="6"/>
  </si>
  <si>
    <r>
      <t>② βｈ＝（Ｘ’Ｘ）</t>
    </r>
    <r>
      <rPr>
        <vertAlign val="superscript"/>
        <sz val="11"/>
        <color theme="1"/>
        <rFont val="ＭＳ Ｐゴシック"/>
        <family val="3"/>
        <charset val="128"/>
        <scheme val="minor"/>
      </rPr>
      <t>-1</t>
    </r>
    <r>
      <rPr>
        <sz val="11"/>
        <color theme="1"/>
        <rFont val="ＭＳ Ｐゴシック"/>
        <family val="2"/>
        <charset val="128"/>
        <scheme val="minor"/>
      </rPr>
      <t>Ｘ’ｙ</t>
    </r>
    <phoneticPr fontId="6"/>
  </si>
  <si>
    <t>行列式による回帰係数の推定</t>
    <rPh sb="0" eb="2">
      <t>ギョウレツ</t>
    </rPh>
    <rPh sb="2" eb="3">
      <t>シキ</t>
    </rPh>
    <rPh sb="6" eb="8">
      <t>カイキ</t>
    </rPh>
    <rPh sb="8" eb="10">
      <t>ケイスウ</t>
    </rPh>
    <rPh sb="11" eb="13">
      <t>スイテイ</t>
    </rPh>
    <phoneticPr fontId="3"/>
  </si>
  <si>
    <t>世帯</t>
    <rPh sb="0" eb="2">
      <t>セタイ</t>
    </rPh>
    <phoneticPr fontId="3"/>
  </si>
  <si>
    <t>貯蓄</t>
    <rPh sb="0" eb="2">
      <t>チョチク</t>
    </rPh>
    <phoneticPr fontId="3"/>
  </si>
  <si>
    <t>所得</t>
    <rPh sb="0" eb="2">
      <t>ショトク</t>
    </rPh>
    <phoneticPr fontId="3"/>
  </si>
  <si>
    <t>家族数</t>
    <rPh sb="0" eb="2">
      <t>カゾク</t>
    </rPh>
    <rPh sb="2" eb="3">
      <t>スウ</t>
    </rPh>
    <phoneticPr fontId="3"/>
  </si>
  <si>
    <t>行列表示</t>
    <rPh sb="0" eb="2">
      <t>ギョウレツ</t>
    </rPh>
    <rPh sb="2" eb="4">
      <t>ヒョウジ</t>
    </rPh>
    <phoneticPr fontId="6"/>
  </si>
  <si>
    <t>ｉ</t>
    <phoneticPr fontId="3"/>
  </si>
  <si>
    <t>Ｙ</t>
    <phoneticPr fontId="3"/>
  </si>
  <si>
    <t>X1</t>
    <phoneticPr fontId="3"/>
  </si>
  <si>
    <t>X2</t>
    <phoneticPr fontId="3"/>
  </si>
  <si>
    <t>X0</t>
    <phoneticPr fontId="6"/>
  </si>
  <si>
    <t>X1</t>
    <phoneticPr fontId="3"/>
  </si>
  <si>
    <t>ｙ＝Xβ+ｕ</t>
    <phoneticPr fontId="6"/>
  </si>
  <si>
    <t>（Ｘ’Ｘ）βh＝Ｘ’ｙ</t>
    <phoneticPr fontId="6"/>
  </si>
  <si>
    <t>βh＝（Ｘ’Ｘ）-1Ｘ’ｙ</t>
    <phoneticPr fontId="6"/>
  </si>
  <si>
    <t>X'X=</t>
    <phoneticPr fontId="6"/>
  </si>
  <si>
    <t>データ分析の回帰分析</t>
    <rPh sb="3" eb="5">
      <t>ブンセキ</t>
    </rPh>
    <rPh sb="6" eb="8">
      <t>カイキ</t>
    </rPh>
    <rPh sb="8" eb="10">
      <t>ブンセキ</t>
    </rPh>
    <phoneticPr fontId="6"/>
  </si>
  <si>
    <t>注意：範囲内で（Ctrl)+(Shift)+(Enter)を同時に押す</t>
    <rPh sb="0" eb="2">
      <t>チュウイ</t>
    </rPh>
    <rPh sb="3" eb="6">
      <t>ハンイナイ</t>
    </rPh>
    <rPh sb="30" eb="32">
      <t>ドウジ</t>
    </rPh>
    <rPh sb="33" eb="34">
      <t>オ</t>
    </rPh>
    <phoneticPr fontId="6"/>
  </si>
  <si>
    <t>X'X</t>
    <phoneticPr fontId="6"/>
  </si>
  <si>
    <t>（MMULTを使用)</t>
    <phoneticPr fontId="6"/>
  </si>
  <si>
    <t>X'y</t>
    <phoneticPr fontId="6"/>
  </si>
  <si>
    <t>X1</t>
  </si>
  <si>
    <t>X2</t>
  </si>
  <si>
    <t>X'y=</t>
  </si>
  <si>
    <t>予測値: Y</t>
  </si>
  <si>
    <t>残差e</t>
    <phoneticPr fontId="6"/>
  </si>
  <si>
    <r>
      <t>e</t>
    </r>
    <r>
      <rPr>
        <vertAlign val="subscript"/>
        <sz val="11"/>
        <rFont val="ＭＳ Ｐゴシック"/>
        <family val="3"/>
        <charset val="128"/>
      </rPr>
      <t>-1</t>
    </r>
    <phoneticPr fontId="6"/>
  </si>
  <si>
    <r>
      <t>(e-e</t>
    </r>
    <r>
      <rPr>
        <vertAlign val="subscript"/>
        <sz val="11"/>
        <rFont val="ＭＳ Ｐゴシック"/>
        <family val="3"/>
        <charset val="128"/>
      </rPr>
      <t>-1</t>
    </r>
    <r>
      <rPr>
        <sz val="11"/>
        <rFont val="ＭＳ Ｐゴシック"/>
        <family val="3"/>
        <charset val="128"/>
      </rPr>
      <t>)</t>
    </r>
    <r>
      <rPr>
        <vertAlign val="superscript"/>
        <sz val="11"/>
        <rFont val="ＭＳ Ｐゴシック"/>
        <family val="3"/>
        <charset val="128"/>
      </rPr>
      <t>2</t>
    </r>
    <phoneticPr fontId="6"/>
  </si>
  <si>
    <r>
      <t>e</t>
    </r>
    <r>
      <rPr>
        <vertAlign val="superscript"/>
        <sz val="11"/>
        <rFont val="ＭＳ Ｐゴシック"/>
        <family val="3"/>
        <charset val="128"/>
      </rPr>
      <t>2</t>
    </r>
    <phoneticPr fontId="6"/>
  </si>
  <si>
    <r>
      <t>（X'X)</t>
    </r>
    <r>
      <rPr>
        <b/>
        <vertAlign val="superscript"/>
        <sz val="11"/>
        <rFont val="ＭＳ Ｐゴシック"/>
        <family val="3"/>
        <charset val="128"/>
      </rPr>
      <t>-1</t>
    </r>
    <phoneticPr fontId="6"/>
  </si>
  <si>
    <t>（MINVERSEを使用)</t>
    <phoneticPr fontId="6"/>
  </si>
  <si>
    <r>
      <t>β＝（X'X)</t>
    </r>
    <r>
      <rPr>
        <b/>
        <vertAlign val="superscript"/>
        <sz val="11"/>
        <rFont val="ＭＳ Ｐゴシック"/>
        <family val="3"/>
        <charset val="128"/>
      </rPr>
      <t>-1</t>
    </r>
    <r>
      <rPr>
        <b/>
        <sz val="11"/>
        <rFont val="ＭＳ Ｐゴシック"/>
        <family val="3"/>
        <charset val="128"/>
      </rPr>
      <t>X'y</t>
    </r>
    <phoneticPr fontId="6"/>
  </si>
  <si>
    <t>（MMULTを使用)</t>
    <rPh sb="7" eb="9">
      <t>シヨウ</t>
    </rPh>
    <phoneticPr fontId="6"/>
  </si>
  <si>
    <t>DW=</t>
    <phoneticPr fontId="6"/>
  </si>
  <si>
    <t>ｙh＝Xβh</t>
    <phoneticPr fontId="6"/>
  </si>
  <si>
    <t>e</t>
    <phoneticPr fontId="6"/>
  </si>
  <si>
    <r>
      <t>e</t>
    </r>
    <r>
      <rPr>
        <b/>
        <vertAlign val="superscript"/>
        <sz val="11"/>
        <rFont val="ＭＳ Ｐゴシック"/>
        <family val="3"/>
        <charset val="128"/>
      </rPr>
      <t>2</t>
    </r>
    <phoneticPr fontId="6"/>
  </si>
  <si>
    <r>
      <t>s</t>
    </r>
    <r>
      <rPr>
        <b/>
        <vertAlign val="superscript"/>
        <sz val="11"/>
        <rFont val="ＭＳ Ｐゴシック"/>
        <family val="3"/>
        <charset val="128"/>
      </rPr>
      <t>2</t>
    </r>
    <r>
      <rPr>
        <b/>
        <sz val="11"/>
        <rFont val="ＭＳ Ｐゴシック"/>
        <family val="3"/>
        <charset val="128"/>
      </rPr>
      <t>=Σe</t>
    </r>
    <r>
      <rPr>
        <b/>
        <vertAlign val="superscript"/>
        <sz val="11"/>
        <rFont val="ＭＳ Ｐゴシック"/>
        <family val="3"/>
        <charset val="128"/>
      </rPr>
      <t>2</t>
    </r>
    <r>
      <rPr>
        <b/>
        <sz val="11"/>
        <rFont val="ＭＳ Ｐゴシック"/>
        <family val="3"/>
        <charset val="128"/>
      </rPr>
      <t>/（ｎ-ｋ）</t>
    </r>
    <phoneticPr fontId="6"/>
  </si>
  <si>
    <r>
      <t>V(βh）＝ｓ2＊（X'X)</t>
    </r>
    <r>
      <rPr>
        <b/>
        <vertAlign val="superscript"/>
        <sz val="11"/>
        <rFont val="ＭＳ Ｐゴシック"/>
        <family val="3"/>
        <charset val="128"/>
      </rPr>
      <t>-1</t>
    </r>
    <phoneticPr fontId="6"/>
  </si>
  <si>
    <t>Se(βh)＝√VAR(βh）</t>
    <phoneticPr fontId="6"/>
  </si>
  <si>
    <t>βｈのｔ値</t>
    <rPh sb="4" eb="5">
      <t>チ</t>
    </rPh>
    <phoneticPr fontId="6"/>
  </si>
  <si>
    <t>Σ</t>
    <phoneticPr fontId="6"/>
  </si>
  <si>
    <r>
      <t>S</t>
    </r>
    <r>
      <rPr>
        <b/>
        <vertAlign val="subscript"/>
        <sz val="11"/>
        <rFont val="ＭＳ Ｐゴシック"/>
        <family val="3"/>
        <charset val="128"/>
      </rPr>
      <t>yy</t>
    </r>
    <r>
      <rPr>
        <b/>
        <sz val="11"/>
        <rFont val="ＭＳ Ｐゴシック"/>
        <family val="3"/>
        <charset val="128"/>
      </rPr>
      <t>=VAR.P*n</t>
    </r>
    <phoneticPr fontId="6"/>
  </si>
  <si>
    <r>
      <t>R</t>
    </r>
    <r>
      <rPr>
        <b/>
        <vertAlign val="superscript"/>
        <sz val="11"/>
        <rFont val="ＭＳ Ｐゴシック"/>
        <family val="3"/>
        <charset val="128"/>
      </rPr>
      <t>2</t>
    </r>
    <r>
      <rPr>
        <b/>
        <sz val="11"/>
        <rFont val="ＭＳ Ｐゴシック"/>
        <family val="3"/>
        <charset val="128"/>
      </rPr>
      <t>=１－Σｅ</t>
    </r>
    <r>
      <rPr>
        <b/>
        <vertAlign val="superscript"/>
        <sz val="11"/>
        <rFont val="ＭＳ Ｐゴシック"/>
        <family val="3"/>
        <charset val="128"/>
      </rPr>
      <t>2</t>
    </r>
    <r>
      <rPr>
        <b/>
        <sz val="11"/>
        <rFont val="ＭＳ Ｐゴシック"/>
        <family val="3"/>
        <charset val="128"/>
      </rPr>
      <t>/Syy</t>
    </r>
    <phoneticPr fontId="6"/>
  </si>
  <si>
    <t>VAR.S(Y)</t>
    <phoneticPr fontId="6"/>
  </si>
  <si>
    <r>
      <t>Rb</t>
    </r>
    <r>
      <rPr>
        <b/>
        <vertAlign val="superscript"/>
        <sz val="11"/>
        <rFont val="ＭＳ Ｐゴシック"/>
        <family val="3"/>
        <charset val="128"/>
      </rPr>
      <t>2</t>
    </r>
    <r>
      <rPr>
        <b/>
        <sz val="11"/>
        <rFont val="ＭＳ Ｐゴシック"/>
        <family val="3"/>
        <charset val="128"/>
      </rPr>
      <t>＝１－ｓ</t>
    </r>
    <r>
      <rPr>
        <b/>
        <vertAlign val="superscript"/>
        <sz val="11"/>
        <rFont val="ＭＳ Ｐゴシック"/>
        <family val="3"/>
        <charset val="128"/>
      </rPr>
      <t>2</t>
    </r>
    <r>
      <rPr>
        <b/>
        <sz val="11"/>
        <rFont val="ＭＳ Ｐゴシック"/>
        <family val="3"/>
        <charset val="128"/>
      </rPr>
      <t>/VAR.S(Y)</t>
    </r>
    <phoneticPr fontId="6"/>
  </si>
  <si>
    <t>ｔ</t>
    <phoneticPr fontId="1"/>
  </si>
  <si>
    <t>Yt</t>
    <phoneticPr fontId="1"/>
  </si>
  <si>
    <t>Xt</t>
    <phoneticPr fontId="1"/>
  </si>
  <si>
    <t>Dt</t>
    <phoneticPr fontId="1"/>
  </si>
  <si>
    <t>推定結果1</t>
    <rPh sb="0" eb="2">
      <t>スイテイ</t>
    </rPh>
    <rPh sb="2" eb="4">
      <t>ケッカ</t>
    </rPh>
    <phoneticPr fontId="6"/>
  </si>
  <si>
    <t>推定結果2</t>
    <rPh sb="0" eb="2">
      <t>スイテイ</t>
    </rPh>
    <rPh sb="2" eb="4">
      <t>ケッカ</t>
    </rPh>
    <phoneticPr fontId="6"/>
  </si>
  <si>
    <t>１０．５，６構造変化・ダミー変数</t>
    <rPh sb="6" eb="8">
      <t>コウゾウ</t>
    </rPh>
    <rPh sb="8" eb="10">
      <t>ヘンカ</t>
    </rPh>
    <rPh sb="14" eb="16">
      <t>ヘンスウ</t>
    </rPh>
    <phoneticPr fontId="6"/>
  </si>
  <si>
    <t>データ分析の「回帰分析」</t>
    <rPh sb="3" eb="5">
      <t>ブンセキ</t>
    </rPh>
    <rPh sb="7" eb="9">
      <t>カイキ</t>
    </rPh>
    <rPh sb="9" eb="11">
      <t>ブンセキ</t>
    </rPh>
    <phoneticPr fontId="6"/>
  </si>
  <si>
    <t>log(Y)</t>
    <phoneticPr fontId="3"/>
  </si>
  <si>
    <t>X</t>
    <phoneticPr fontId="3"/>
  </si>
  <si>
    <t>log(X)</t>
    <phoneticPr fontId="3"/>
  </si>
  <si>
    <t>ダミー推定結果</t>
    <rPh sb="3" eb="5">
      <t>スイテイ</t>
    </rPh>
    <rPh sb="5" eb="7">
      <t>ケッカ</t>
    </rPh>
    <phoneticPr fontId="6"/>
  </si>
  <si>
    <t>FERS</t>
    <phoneticPr fontId="3"/>
  </si>
  <si>
    <t>DFERS</t>
    <phoneticPr fontId="6"/>
  </si>
  <si>
    <t>度数分布表とヒストグラム</t>
    <rPh sb="0" eb="2">
      <t>ドスウ</t>
    </rPh>
    <rPh sb="2" eb="4">
      <t>ブンプ</t>
    </rPh>
    <rPh sb="4" eb="5">
      <t>ヒョウ</t>
    </rPh>
    <phoneticPr fontId="1"/>
  </si>
  <si>
    <t>階級</t>
    <rPh sb="0" eb="2">
      <t>カイキュウ</t>
    </rPh>
    <phoneticPr fontId="1"/>
  </si>
  <si>
    <t>データ区間</t>
    <rPh sb="3" eb="5">
      <t>クカン</t>
    </rPh>
    <phoneticPr fontId="6"/>
  </si>
  <si>
    <t>下限</t>
    <rPh sb="0" eb="2">
      <t>カゲン</t>
    </rPh>
    <phoneticPr fontId="1"/>
  </si>
  <si>
    <t>上限</t>
    <rPh sb="0" eb="2">
      <t>ジョウゲン</t>
    </rPh>
    <phoneticPr fontId="1"/>
  </si>
  <si>
    <t>データ区間</t>
  </si>
  <si>
    <t>頻度</t>
  </si>
  <si>
    <t>階級値</t>
    <rPh sb="0" eb="3">
      <t>カイキュウチ</t>
    </rPh>
    <phoneticPr fontId="6"/>
  </si>
  <si>
    <t>相対度数</t>
    <rPh sb="0" eb="2">
      <t>ソウタイ</t>
    </rPh>
    <rPh sb="2" eb="4">
      <t>ドスウ</t>
    </rPh>
    <phoneticPr fontId="6"/>
  </si>
  <si>
    <t>累積度数</t>
    <rPh sb="0" eb="2">
      <t>ルイセキ</t>
    </rPh>
    <rPh sb="2" eb="4">
      <t>ドスウ</t>
    </rPh>
    <phoneticPr fontId="6"/>
  </si>
  <si>
    <t>累積相対度数</t>
    <rPh sb="0" eb="2">
      <t>ルイセキ</t>
    </rPh>
    <rPh sb="2" eb="4">
      <t>ソウタイ</t>
    </rPh>
    <rPh sb="4" eb="6">
      <t>ドスウ</t>
    </rPh>
    <phoneticPr fontId="6"/>
  </si>
  <si>
    <t>FERS</t>
  </si>
  <si>
    <t>DFERS</t>
  </si>
  <si>
    <t>基本統計量</t>
    <rPh sb="0" eb="5">
      <t>キホントウケイリョウ</t>
    </rPh>
    <phoneticPr fontId="1"/>
  </si>
  <si>
    <t>例題7.１</t>
    <rPh sb="0" eb="2">
      <t>レイダイ</t>
    </rPh>
    <phoneticPr fontId="6"/>
  </si>
  <si>
    <r>
      <t>母分散</t>
    </r>
    <r>
      <rPr>
        <b/>
        <sz val="11"/>
        <color rgb="FFFF0000"/>
        <rFont val="ＭＳ Ｐゴシック"/>
        <family val="3"/>
        <charset val="128"/>
        <scheme val="minor"/>
      </rPr>
      <t>既知</t>
    </r>
    <r>
      <rPr>
        <b/>
        <sz val="11"/>
        <color theme="1"/>
        <rFont val="ＭＳ Ｐゴシック"/>
        <family val="3"/>
        <charset val="128"/>
        <scheme val="minor"/>
      </rPr>
      <t>のμの信頼係数0.95の信頼区間</t>
    </r>
    <rPh sb="0" eb="1">
      <t>ボ</t>
    </rPh>
    <rPh sb="1" eb="3">
      <t>ブンサン</t>
    </rPh>
    <rPh sb="3" eb="5">
      <t>キチ</t>
    </rPh>
    <rPh sb="8" eb="10">
      <t>シンライ</t>
    </rPh>
    <rPh sb="10" eb="12">
      <t>ケイスウ</t>
    </rPh>
    <rPh sb="17" eb="19">
      <t>シンライ</t>
    </rPh>
    <rPh sb="19" eb="21">
      <t>クカン</t>
    </rPh>
    <phoneticPr fontId="6"/>
  </si>
  <si>
    <t>正規母集団Ｎ（μ，σ2）</t>
    <rPh sb="0" eb="2">
      <t>セイキ</t>
    </rPh>
    <rPh sb="2" eb="5">
      <t>ボシュウダン</t>
    </rPh>
    <phoneticPr fontId="6"/>
  </si>
  <si>
    <t>ｚａ＝3.2</t>
    <phoneticPr fontId="6"/>
  </si>
  <si>
    <t>解</t>
    <rPh sb="0" eb="1">
      <t>カイ</t>
    </rPh>
    <phoneticPr fontId="6"/>
  </si>
  <si>
    <t>信頼係数0.95（α=0.05）</t>
    <rPh sb="0" eb="2">
      <t>シンライ</t>
    </rPh>
    <rPh sb="2" eb="4">
      <t>ケイスウ</t>
    </rPh>
    <phoneticPr fontId="6"/>
  </si>
  <si>
    <t>σ＝</t>
    <phoneticPr fontId="6"/>
  </si>
  <si>
    <t>xa=</t>
    <phoneticPr fontId="6"/>
  </si>
  <si>
    <t>下限</t>
    <rPh sb="0" eb="2">
      <t>カゲン</t>
    </rPh>
    <phoneticPr fontId="6"/>
  </si>
  <si>
    <t>上限</t>
    <rPh sb="0" eb="2">
      <t>ジョウゲン</t>
    </rPh>
    <phoneticPr fontId="6"/>
  </si>
  <si>
    <t>例題7.2</t>
    <rPh sb="0" eb="2">
      <t>レイダイ</t>
    </rPh>
    <phoneticPr fontId="6"/>
  </si>
  <si>
    <r>
      <t>母分散</t>
    </r>
    <r>
      <rPr>
        <b/>
        <sz val="11"/>
        <color rgb="FFFF0000"/>
        <rFont val="ＭＳ Ｐゴシック"/>
        <family val="3"/>
        <charset val="128"/>
        <scheme val="minor"/>
      </rPr>
      <t>未知</t>
    </r>
    <r>
      <rPr>
        <b/>
        <sz val="11"/>
        <color theme="1"/>
        <rFont val="ＭＳ Ｐゴシック"/>
        <family val="3"/>
        <charset val="128"/>
        <scheme val="minor"/>
      </rPr>
      <t>のμの信頼係数0.95の信頼区間</t>
    </r>
    <rPh sb="0" eb="1">
      <t>ボ</t>
    </rPh>
    <rPh sb="1" eb="3">
      <t>ブンサン</t>
    </rPh>
    <rPh sb="3" eb="5">
      <t>ミチ</t>
    </rPh>
    <rPh sb="8" eb="10">
      <t>シンライ</t>
    </rPh>
    <rPh sb="10" eb="12">
      <t>ケイスウ</t>
    </rPh>
    <rPh sb="17" eb="19">
      <t>シンライ</t>
    </rPh>
    <rPh sb="19" eb="21">
      <t>クカン</t>
    </rPh>
    <phoneticPr fontId="6"/>
  </si>
  <si>
    <t>n=9、</t>
    <phoneticPr fontId="6"/>
  </si>
  <si>
    <t>ｓ＝2.1</t>
    <phoneticPr fontId="6"/>
  </si>
  <si>
    <t>xa±ｔα/2*σ（xa)</t>
    <phoneticPr fontId="6"/>
  </si>
  <si>
    <t>例題7.3</t>
    <rPh sb="0" eb="2">
      <t>レイダイ</t>
    </rPh>
    <phoneticPr fontId="6"/>
  </si>
  <si>
    <t>母分散の区間推定：</t>
    <rPh sb="0" eb="1">
      <t>ボ</t>
    </rPh>
    <rPh sb="1" eb="3">
      <t>ブンサン</t>
    </rPh>
    <rPh sb="4" eb="6">
      <t>クカン</t>
    </rPh>
    <rPh sb="6" eb="8">
      <t>スイテイ</t>
    </rPh>
    <phoneticPr fontId="6"/>
  </si>
  <si>
    <t>母分散σ2の信頼係数0.95の信頼区間</t>
    <rPh sb="0" eb="1">
      <t>ボ</t>
    </rPh>
    <rPh sb="1" eb="3">
      <t>ブンサン</t>
    </rPh>
    <rPh sb="6" eb="8">
      <t>シンライ</t>
    </rPh>
    <rPh sb="8" eb="10">
      <t>ケイスウ</t>
    </rPh>
    <rPh sb="15" eb="17">
      <t>シンライ</t>
    </rPh>
    <rPh sb="17" eb="19">
      <t>クカン</t>
    </rPh>
    <phoneticPr fontId="6"/>
  </si>
  <si>
    <t>ｓ2＝</t>
    <phoneticPr fontId="6"/>
  </si>
  <si>
    <t>例題7.4</t>
    <rPh sb="0" eb="2">
      <t>レイダイ</t>
    </rPh>
    <phoneticPr fontId="6"/>
  </si>
  <si>
    <t>比率の区間推定</t>
    <rPh sb="0" eb="2">
      <t>ヒリツ</t>
    </rPh>
    <rPh sb="3" eb="5">
      <t>クカン</t>
    </rPh>
    <rPh sb="5" eb="7">
      <t>スイテイ</t>
    </rPh>
    <phoneticPr fontId="6"/>
  </si>
  <si>
    <t>800万円以下の比率を信頼係数0.95の信頼区間を求めよ。</t>
    <rPh sb="3" eb="7">
      <t>マンエンイカ</t>
    </rPh>
    <rPh sb="8" eb="10">
      <t>ヒリツ</t>
    </rPh>
    <rPh sb="11" eb="13">
      <t>シンライ</t>
    </rPh>
    <rPh sb="13" eb="15">
      <t>ケイスウ</t>
    </rPh>
    <rPh sb="20" eb="22">
      <t>シンライ</t>
    </rPh>
    <rPh sb="22" eb="24">
      <t>クカン</t>
    </rPh>
    <rPh sb="25" eb="26">
      <t>モト</t>
    </rPh>
    <phoneticPr fontId="6"/>
  </si>
  <si>
    <t>ｚ0.025＝</t>
    <phoneticPr fontId="6"/>
  </si>
  <si>
    <t>例題8.5</t>
    <rPh sb="0" eb="2">
      <t>レイダイ</t>
    </rPh>
    <phoneticPr fontId="6"/>
  </si>
  <si>
    <t>母平均μの検定：母分散未知の場合</t>
    <rPh sb="0" eb="1">
      <t>ボ</t>
    </rPh>
    <rPh sb="1" eb="3">
      <t>ヘイキン</t>
    </rPh>
    <rPh sb="5" eb="7">
      <t>ケンテイ</t>
    </rPh>
    <rPh sb="8" eb="9">
      <t>ボ</t>
    </rPh>
    <rPh sb="9" eb="11">
      <t>ブンサン</t>
    </rPh>
    <rPh sb="11" eb="13">
      <t>ミチ</t>
    </rPh>
    <rPh sb="14" eb="16">
      <t>バアイ</t>
    </rPh>
    <phoneticPr fontId="6"/>
  </si>
  <si>
    <t>例題8.8　株価上昇率（％）</t>
    <rPh sb="0" eb="2">
      <t>レイダイ</t>
    </rPh>
    <rPh sb="6" eb="8">
      <t>カブカ</t>
    </rPh>
    <rPh sb="8" eb="10">
      <t>ジョウショウ</t>
    </rPh>
    <rPh sb="10" eb="11">
      <t>リツ</t>
    </rPh>
    <phoneticPr fontId="3"/>
  </si>
  <si>
    <t>ｎ＝25、</t>
    <phoneticPr fontId="6"/>
  </si>
  <si>
    <t>有意水準0.05で検定せよ。</t>
    <rPh sb="0" eb="2">
      <t>ユウイ</t>
    </rPh>
    <rPh sb="2" eb="4">
      <t>スイジュン</t>
    </rPh>
    <rPh sb="9" eb="11">
      <t>ケンテイ</t>
    </rPh>
    <phoneticPr fontId="6"/>
  </si>
  <si>
    <t xml:space="preserve">上昇率前 </t>
    <rPh sb="3" eb="4">
      <t>マエ</t>
    </rPh>
    <phoneticPr fontId="3"/>
  </si>
  <si>
    <t>上昇率後</t>
    <rPh sb="3" eb="4">
      <t>アト</t>
    </rPh>
    <phoneticPr fontId="3"/>
  </si>
  <si>
    <t>n=</t>
    <phoneticPr fontId="6"/>
  </si>
  <si>
    <t>ｘａ＝</t>
    <phoneticPr fontId="6"/>
  </si>
  <si>
    <t>μ0＝</t>
    <phoneticPr fontId="6"/>
  </si>
  <si>
    <t>ｓ＝</t>
    <phoneticPr fontId="6"/>
  </si>
  <si>
    <t>ｔ0.01（24）＝</t>
    <phoneticPr fontId="6"/>
  </si>
  <si>
    <t>例題8.7</t>
    <rPh sb="0" eb="2">
      <t>レイダイ</t>
    </rPh>
    <phoneticPr fontId="6"/>
  </si>
  <si>
    <t>ＡとＢの平均収入の差を有意水準0.05で検定せよ、</t>
    <rPh sb="4" eb="6">
      <t>ヘイキン</t>
    </rPh>
    <rPh sb="6" eb="8">
      <t>シュウニュウ</t>
    </rPh>
    <rPh sb="9" eb="10">
      <t>サ</t>
    </rPh>
    <rPh sb="11" eb="13">
      <t>ユウイ</t>
    </rPh>
    <rPh sb="13" eb="15">
      <t>スイジュン</t>
    </rPh>
    <rPh sb="20" eb="22">
      <t>ケンテイ</t>
    </rPh>
    <phoneticPr fontId="6"/>
  </si>
  <si>
    <t>Ａ：ｎ1＝154、ｘ1ａ＝615、ｓ1＝40</t>
    <phoneticPr fontId="6"/>
  </si>
  <si>
    <t>Ｂ：ｎ2＝120，ｘ2ａ＝606、ｓ2＝32</t>
    <phoneticPr fontId="6"/>
  </si>
  <si>
    <t>ｚα/2＝</t>
    <phoneticPr fontId="6"/>
  </si>
  <si>
    <t>Ａ：ｎ1＝</t>
    <phoneticPr fontId="6"/>
  </si>
  <si>
    <t>Ｂ：ｎ2＝</t>
    <phoneticPr fontId="6"/>
  </si>
  <si>
    <t>ｘ1ａ＝</t>
    <phoneticPr fontId="6"/>
  </si>
  <si>
    <t>ｘ2ａ＝</t>
    <phoneticPr fontId="6"/>
  </si>
  <si>
    <t>ｓ1＝</t>
    <phoneticPr fontId="6"/>
  </si>
  <si>
    <t>＝</t>
    <phoneticPr fontId="6"/>
  </si>
  <si>
    <t>n=16、</t>
    <phoneticPr fontId="6"/>
  </si>
  <si>
    <r>
      <t>ｚ</t>
    </r>
    <r>
      <rPr>
        <vertAlign val="subscript"/>
        <sz val="11"/>
        <color theme="1"/>
        <rFont val="ＭＳ Ｐゴシック"/>
        <family val="3"/>
        <charset val="128"/>
        <scheme val="minor"/>
      </rPr>
      <t>α/2</t>
    </r>
    <r>
      <rPr>
        <sz val="11"/>
        <color theme="1"/>
        <rFont val="ＭＳ Ｐゴシック"/>
        <family val="3"/>
        <charset val="128"/>
        <scheme val="minor"/>
      </rPr>
      <t>＝</t>
    </r>
    <phoneticPr fontId="6"/>
  </si>
  <si>
    <r>
      <t>ｚ</t>
    </r>
    <r>
      <rPr>
        <vertAlign val="subscript"/>
        <sz val="11"/>
        <color theme="1"/>
        <rFont val="ＭＳ Ｐゴシック"/>
        <family val="3"/>
        <charset val="128"/>
        <scheme val="minor"/>
      </rPr>
      <t>0.025</t>
    </r>
    <r>
      <rPr>
        <sz val="11"/>
        <color theme="1"/>
        <rFont val="ＭＳ Ｐゴシック"/>
        <family val="3"/>
        <charset val="128"/>
        <scheme val="minor"/>
      </rPr>
      <t>＝</t>
    </r>
    <phoneticPr fontId="6"/>
  </si>
  <si>
    <t>ｎ＝</t>
    <phoneticPr fontId="6"/>
  </si>
  <si>
    <t>σ（ｘａ）＝</t>
    <phoneticPr fontId="6"/>
  </si>
  <si>
    <t>σ/√ｎ＝</t>
    <phoneticPr fontId="6"/>
  </si>
  <si>
    <t>xa±ｚα/2*σ（xa)</t>
    <phoneticPr fontId="6"/>
  </si>
  <si>
    <t>ｚａ＝3.2、</t>
    <phoneticPr fontId="6"/>
  </si>
  <si>
    <t>ｔα/2（ｋ）＝</t>
    <phoneticPr fontId="6"/>
  </si>
  <si>
    <t>ｓ＝</t>
    <phoneticPr fontId="6"/>
  </si>
  <si>
    <t>ｓ/√ｎ＝</t>
    <phoneticPr fontId="6"/>
  </si>
  <si>
    <t>xa=</t>
    <phoneticPr fontId="6"/>
  </si>
  <si>
    <t>n=20、</t>
    <phoneticPr fontId="6"/>
  </si>
  <si>
    <t>ｓ2＝17.2</t>
    <phoneticPr fontId="6"/>
  </si>
  <si>
    <t>ｎ-1＝</t>
    <phoneticPr fontId="6"/>
  </si>
  <si>
    <r>
      <t>χ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1-α/2（19）＝</t>
    </r>
    <phoneticPr fontId="6"/>
  </si>
  <si>
    <t>ｓ2＝</t>
    <phoneticPr fontId="6"/>
  </si>
  <si>
    <r>
      <t>χ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α/2（19）＝</t>
    </r>
    <phoneticPr fontId="6"/>
  </si>
  <si>
    <t>ｚα/2＝</t>
    <phoneticPr fontId="6"/>
  </si>
  <si>
    <t>ｚ0.025＝</t>
    <phoneticPr fontId="6"/>
  </si>
  <si>
    <t>ｐｈ＝</t>
    <phoneticPr fontId="6"/>
  </si>
  <si>
    <t>√ｐｈｑｈ／ｎ＝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</si>
</sst>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"/>
    <numFmt numFmtId="177" formatCode="0.000_ "/>
    <numFmt numFmtId="178" formatCode="0.0000_ "/>
    <numFmt numFmtId="179" formatCode="0.000"/>
    <numFmt numFmtId="180" formatCode="0.00000"/>
    <numFmt numFmtId="181" formatCode="0.00_ "/>
    <numFmt numFmtId="182" formatCode="0.00000_ "/>
    <numFmt numFmtId="183" formatCode="0.000000_ "/>
    <numFmt numFmtId="184" formatCode="yyyy&quot;年&quot;m&quot;月&quot;;@"/>
    <numFmt numFmtId="185" formatCode="0.0000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  <scheme val="minor"/>
    </font>
    <font>
      <vertAlign val="superscript"/>
      <sz val="11"/>
      <color indexed="8"/>
      <name val="ＭＳ Ｐゴシック"/>
      <family val="3"/>
      <charset val="128"/>
    </font>
    <font>
      <vertAlign val="subscript"/>
      <sz val="11"/>
      <color indexed="8"/>
      <name val="ＭＳ Ｐゴシック"/>
      <family val="3"/>
      <charset val="128"/>
    </font>
    <font>
      <vertAlign val="subscript"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vertAlign val="superscript"/>
      <sz val="11"/>
      <name val="ＭＳ Ｐゴシック"/>
      <family val="3"/>
      <charset val="128"/>
    </font>
    <font>
      <b/>
      <vertAlign val="subscript"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</cellStyleXfs>
  <cellXfs count="130">
    <xf numFmtId="0" fontId="0" fillId="0" borderId="0" xfId="0">
      <alignment vertical="center"/>
    </xf>
    <xf numFmtId="0" fontId="5" fillId="0" borderId="0" xfId="4" applyBorder="1">
      <alignment vertical="center"/>
    </xf>
    <xf numFmtId="0" fontId="5" fillId="0" borderId="0" xfId="4">
      <alignment vertical="center"/>
    </xf>
    <xf numFmtId="0" fontId="4" fillId="0" borderId="0" xfId="3">
      <alignment vertical="center"/>
    </xf>
    <xf numFmtId="0" fontId="5" fillId="0" borderId="4" xfId="4" applyBorder="1">
      <alignment vertical="center"/>
    </xf>
    <xf numFmtId="0" fontId="5" fillId="0" borderId="4" xfId="4" applyBorder="1" applyAlignment="1">
      <alignment vertical="center" wrapText="1"/>
    </xf>
    <xf numFmtId="2" fontId="4" fillId="0" borderId="4" xfId="3" applyNumberFormat="1" applyBorder="1">
      <alignment vertical="center"/>
    </xf>
    <xf numFmtId="0" fontId="4" fillId="0" borderId="0" xfId="3" applyFill="1" applyBorder="1" applyAlignment="1">
      <alignment vertical="center"/>
    </xf>
    <xf numFmtId="176" fontId="4" fillId="0" borderId="0" xfId="3" applyNumberFormat="1" applyFill="1" applyBorder="1" applyAlignment="1">
      <alignment vertical="center"/>
    </xf>
    <xf numFmtId="0" fontId="4" fillId="0" borderId="4" xfId="3" applyBorder="1">
      <alignment vertical="center"/>
    </xf>
    <xf numFmtId="176" fontId="4" fillId="0" borderId="0" xfId="3" applyNumberFormat="1">
      <alignment vertical="center"/>
    </xf>
    <xf numFmtId="1" fontId="4" fillId="0" borderId="0" xfId="3" applyNumberFormat="1">
      <alignment vertical="center"/>
    </xf>
    <xf numFmtId="0" fontId="7" fillId="0" borderId="0" xfId="3" applyFont="1" applyFill="1" applyBorder="1" applyAlignment="1">
      <alignment horizontal="center" vertical="center"/>
    </xf>
    <xf numFmtId="177" fontId="4" fillId="0" borderId="0" xfId="3" applyNumberFormat="1" applyFill="1" applyBorder="1" applyAlignment="1">
      <alignment vertical="center"/>
    </xf>
    <xf numFmtId="0" fontId="4" fillId="0" borderId="0" xfId="3" applyBorder="1">
      <alignment vertical="center"/>
    </xf>
    <xf numFmtId="0" fontId="4" fillId="0" borderId="0" xfId="3" applyAlignment="1">
      <alignment horizontal="center" vertical="center"/>
    </xf>
    <xf numFmtId="0" fontId="4" fillId="2" borderId="0" xfId="3" applyFill="1" applyBorder="1" applyAlignment="1">
      <alignment vertical="center"/>
    </xf>
    <xf numFmtId="0" fontId="4" fillId="2" borderId="0" xfId="3" applyFill="1">
      <alignment vertical="center"/>
    </xf>
    <xf numFmtId="0" fontId="4" fillId="0" borderId="0" xfId="3" applyFill="1">
      <alignment vertical="center"/>
    </xf>
    <xf numFmtId="0" fontId="0" fillId="2" borderId="0" xfId="4" applyFont="1" applyFill="1" applyBorder="1">
      <alignment vertical="center"/>
    </xf>
    <xf numFmtId="0" fontId="5" fillId="2" borderId="0" xfId="4" applyFill="1" applyBorder="1">
      <alignment vertical="center"/>
    </xf>
    <xf numFmtId="0" fontId="4" fillId="2" borderId="0" xfId="3" applyFont="1" applyFill="1">
      <alignment vertical="center"/>
    </xf>
    <xf numFmtId="0" fontId="10" fillId="2" borderId="0" xfId="3" applyFont="1" applyFill="1">
      <alignment vertical="center"/>
    </xf>
    <xf numFmtId="0" fontId="4" fillId="2" borderId="4" xfId="3" applyFill="1" applyBorder="1">
      <alignment vertical="center"/>
    </xf>
    <xf numFmtId="0" fontId="0" fillId="2" borderId="4" xfId="4" applyFont="1" applyFill="1" applyBorder="1">
      <alignment vertical="center"/>
    </xf>
    <xf numFmtId="0" fontId="5" fillId="2" borderId="4" xfId="4" applyFill="1" applyBorder="1">
      <alignment vertical="center"/>
    </xf>
    <xf numFmtId="0" fontId="0" fillId="0" borderId="0" xfId="4" applyFont="1">
      <alignment vertical="center"/>
    </xf>
    <xf numFmtId="179" fontId="5" fillId="0" borderId="4" xfId="4" applyNumberFormat="1" applyBorder="1">
      <alignment vertical="center"/>
    </xf>
    <xf numFmtId="0" fontId="0" fillId="0" borderId="4" xfId="4" applyFont="1" applyBorder="1">
      <alignment vertical="center"/>
    </xf>
    <xf numFmtId="0" fontId="0" fillId="2" borderId="6" xfId="4" applyFont="1" applyFill="1" applyBorder="1">
      <alignment vertical="center"/>
    </xf>
    <xf numFmtId="0" fontId="5" fillId="2" borderId="7" xfId="4" applyFill="1" applyBorder="1">
      <alignment vertical="center"/>
    </xf>
    <xf numFmtId="0" fontId="5" fillId="2" borderId="8" xfId="4" applyFill="1" applyBorder="1">
      <alignment vertical="center"/>
    </xf>
    <xf numFmtId="0" fontId="4" fillId="0" borderId="9" xfId="3" applyBorder="1">
      <alignment vertical="center"/>
    </xf>
    <xf numFmtId="0" fontId="4" fillId="0" borderId="10" xfId="3" applyBorder="1">
      <alignment vertical="center"/>
    </xf>
    <xf numFmtId="0" fontId="4" fillId="0" borderId="11" xfId="3" applyBorder="1">
      <alignment vertical="center"/>
    </xf>
    <xf numFmtId="0" fontId="4" fillId="0" borderId="4" xfId="3" applyFill="1" applyBorder="1">
      <alignment vertical="center"/>
    </xf>
    <xf numFmtId="0" fontId="4" fillId="0" borderId="4" xfId="3" applyFill="1" applyBorder="1" applyAlignment="1">
      <alignment horizontal="center" vertical="center"/>
    </xf>
    <xf numFmtId="0" fontId="4" fillId="0" borderId="0" xfId="6">
      <alignment vertical="center"/>
    </xf>
    <xf numFmtId="0" fontId="0" fillId="0" borderId="0" xfId="6" applyFont="1">
      <alignment vertical="center"/>
    </xf>
    <xf numFmtId="0" fontId="4" fillId="0" borderId="4" xfId="6" applyBorder="1" applyAlignment="1">
      <alignment vertical="center" wrapText="1"/>
    </xf>
    <xf numFmtId="0" fontId="4" fillId="0" borderId="4" xfId="6" applyBorder="1">
      <alignment vertical="center"/>
    </xf>
    <xf numFmtId="177" fontId="4" fillId="0" borderId="4" xfId="6" applyNumberFormat="1" applyBorder="1">
      <alignment vertical="center"/>
    </xf>
    <xf numFmtId="178" fontId="4" fillId="0" borderId="4" xfId="6" applyNumberFormat="1" applyBorder="1">
      <alignment vertical="center"/>
    </xf>
    <xf numFmtId="181" fontId="4" fillId="0" borderId="4" xfId="6" applyNumberFormat="1" applyBorder="1">
      <alignment vertical="center"/>
    </xf>
    <xf numFmtId="0" fontId="4" fillId="0" borderId="4" xfId="6" applyFill="1" applyBorder="1">
      <alignment vertical="center"/>
    </xf>
    <xf numFmtId="0" fontId="4" fillId="0" borderId="12" xfId="6" applyBorder="1">
      <alignment vertical="center"/>
    </xf>
    <xf numFmtId="0" fontId="4" fillId="0" borderId="11" xfId="6" applyBorder="1">
      <alignment vertical="center"/>
    </xf>
    <xf numFmtId="0" fontId="4" fillId="2" borderId="11" xfId="6" applyFill="1" applyBorder="1">
      <alignment vertical="center"/>
    </xf>
    <xf numFmtId="177" fontId="4" fillId="2" borderId="11" xfId="6" applyNumberFormat="1" applyFill="1" applyBorder="1">
      <alignment vertical="center"/>
    </xf>
    <xf numFmtId="178" fontId="4" fillId="0" borderId="11" xfId="6" applyNumberFormat="1" applyFill="1" applyBorder="1">
      <alignment vertical="center"/>
    </xf>
    <xf numFmtId="181" fontId="4" fillId="0" borderId="11" xfId="6" applyNumberFormat="1" applyBorder="1">
      <alignment vertical="center"/>
    </xf>
    <xf numFmtId="0" fontId="4" fillId="0" borderId="11" xfId="6" applyFill="1" applyBorder="1">
      <alignment vertical="center"/>
    </xf>
    <xf numFmtId="0" fontId="4" fillId="0" borderId="0" xfId="6" applyFill="1">
      <alignment vertical="center"/>
    </xf>
    <xf numFmtId="0" fontId="0" fillId="0" borderId="4" xfId="6" applyFont="1" applyBorder="1">
      <alignment vertical="center"/>
    </xf>
    <xf numFmtId="182" fontId="4" fillId="2" borderId="4" xfId="6" applyNumberFormat="1" applyFill="1" applyBorder="1">
      <alignment vertical="center"/>
    </xf>
    <xf numFmtId="177" fontId="4" fillId="2" borderId="4" xfId="6" applyNumberFormat="1" applyFill="1" applyBorder="1">
      <alignment vertical="center"/>
    </xf>
    <xf numFmtId="0" fontId="5" fillId="0" borderId="0" xfId="7">
      <alignment vertical="center"/>
    </xf>
    <xf numFmtId="0" fontId="2" fillId="0" borderId="0" xfId="8"/>
    <xf numFmtId="0" fontId="2" fillId="0" borderId="1" xfId="8" applyNumberFormat="1" applyFont="1" applyBorder="1" applyAlignment="1">
      <alignment wrapText="1"/>
    </xf>
    <xf numFmtId="0" fontId="2" fillId="0" borderId="1" xfId="8" applyBorder="1"/>
    <xf numFmtId="0" fontId="2" fillId="0" borderId="4" xfId="8" applyNumberFormat="1" applyFont="1" applyBorder="1" applyAlignment="1">
      <alignment wrapText="1"/>
    </xf>
    <xf numFmtId="0" fontId="2" fillId="0" borderId="4" xfId="8" applyBorder="1"/>
    <xf numFmtId="0" fontId="4" fillId="0" borderId="4" xfId="3" applyBorder="1" applyAlignment="1">
      <alignment horizontal="center" vertical="center"/>
    </xf>
    <xf numFmtId="0" fontId="14" fillId="0" borderId="0" xfId="8" applyFont="1"/>
    <xf numFmtId="0" fontId="15" fillId="0" borderId="0" xfId="8" applyFont="1"/>
    <xf numFmtId="0" fontId="2" fillId="0" borderId="4" xfId="8" applyBorder="1" applyAlignment="1">
      <alignment horizontal="center" vertical="center"/>
    </xf>
    <xf numFmtId="0" fontId="2" fillId="0" borderId="4" xfId="8" applyBorder="1" applyAlignment="1">
      <alignment horizontal="center"/>
    </xf>
    <xf numFmtId="0" fontId="2" fillId="0" borderId="3" xfId="8" applyFont="1" applyFill="1" applyBorder="1" applyAlignment="1">
      <alignment horizontal="centerContinuous"/>
    </xf>
    <xf numFmtId="0" fontId="2" fillId="0" borderId="0" xfId="8" applyFill="1" applyBorder="1" applyAlignment="1"/>
    <xf numFmtId="0" fontId="2" fillId="3" borderId="0" xfId="8" applyFill="1" applyBorder="1" applyAlignment="1"/>
    <xf numFmtId="0" fontId="2" fillId="0" borderId="2" xfId="8" applyFill="1" applyBorder="1" applyAlignment="1"/>
    <xf numFmtId="0" fontId="2" fillId="2" borderId="4" xfId="8" applyFill="1" applyBorder="1"/>
    <xf numFmtId="0" fontId="2" fillId="0" borderId="3" xfId="8" applyFont="1" applyFill="1" applyBorder="1" applyAlignment="1">
      <alignment horizontal="center"/>
    </xf>
    <xf numFmtId="0" fontId="2" fillId="3" borderId="2" xfId="8" applyFill="1" applyBorder="1" applyAlignment="1"/>
    <xf numFmtId="0" fontId="2" fillId="2" borderId="3" xfId="8" applyFont="1" applyFill="1" applyBorder="1" applyAlignment="1">
      <alignment horizontal="center"/>
    </xf>
    <xf numFmtId="0" fontId="2" fillId="2" borderId="0" xfId="8" applyFill="1" applyBorder="1" applyAlignment="1"/>
    <xf numFmtId="0" fontId="2" fillId="2" borderId="2" xfId="8" applyFill="1" applyBorder="1" applyAlignment="1"/>
    <xf numFmtId="0" fontId="4" fillId="0" borderId="3" xfId="3" applyFont="1" applyFill="1" applyBorder="1" applyAlignment="1">
      <alignment horizontal="center" vertical="center"/>
    </xf>
    <xf numFmtId="0" fontId="2" fillId="0" borderId="5" xfId="8" applyBorder="1"/>
    <xf numFmtId="180" fontId="4" fillId="0" borderId="0" xfId="3" applyNumberFormat="1" applyFill="1" applyBorder="1" applyAlignment="1">
      <alignment vertical="center"/>
    </xf>
    <xf numFmtId="11" fontId="2" fillId="0" borderId="0" xfId="8" applyNumberFormat="1"/>
    <xf numFmtId="180" fontId="2" fillId="0" borderId="0" xfId="8" applyNumberFormat="1"/>
    <xf numFmtId="0" fontId="4" fillId="0" borderId="2" xfId="3" applyFill="1" applyBorder="1" applyAlignment="1">
      <alignment vertical="center"/>
    </xf>
    <xf numFmtId="180" fontId="4" fillId="0" borderId="2" xfId="3" applyNumberFormat="1" applyFill="1" applyBorder="1" applyAlignment="1">
      <alignment vertical="center"/>
    </xf>
    <xf numFmtId="180" fontId="4" fillId="0" borderId="5" xfId="3" applyNumberFormat="1" applyFill="1" applyBorder="1" applyAlignment="1">
      <alignment vertical="center"/>
    </xf>
    <xf numFmtId="180" fontId="2" fillId="0" borderId="5" xfId="8" applyNumberFormat="1" applyBorder="1"/>
    <xf numFmtId="11" fontId="2" fillId="0" borderId="5" xfId="8" applyNumberFormat="1" applyBorder="1"/>
    <xf numFmtId="180" fontId="2" fillId="2" borderId="0" xfId="8" applyNumberFormat="1" applyFill="1"/>
    <xf numFmtId="11" fontId="2" fillId="2" borderId="0" xfId="8" applyNumberFormat="1" applyFill="1"/>
    <xf numFmtId="181" fontId="2" fillId="2" borderId="4" xfId="8" applyNumberFormat="1" applyFill="1" applyBorder="1"/>
    <xf numFmtId="180" fontId="2" fillId="0" borderId="4" xfId="8" applyNumberFormat="1" applyBorder="1" applyAlignment="1">
      <alignment horizontal="center"/>
    </xf>
    <xf numFmtId="178" fontId="2" fillId="0" borderId="4" xfId="8" applyNumberFormat="1" applyBorder="1"/>
    <xf numFmtId="183" fontId="2" fillId="0" borderId="4" xfId="8" applyNumberFormat="1" applyBorder="1"/>
    <xf numFmtId="0" fontId="2" fillId="3" borderId="4" xfId="8" applyFill="1" applyBorder="1"/>
    <xf numFmtId="0" fontId="2" fillId="0" borderId="0" xfId="8" applyAlignment="1">
      <alignment horizontal="center"/>
    </xf>
    <xf numFmtId="178" fontId="2" fillId="2" borderId="0" xfId="8" applyNumberFormat="1" applyFill="1"/>
    <xf numFmtId="183" fontId="2" fillId="3" borderId="0" xfId="8" applyNumberFormat="1" applyFill="1"/>
    <xf numFmtId="0" fontId="2" fillId="0" borderId="0" xfId="8" applyBorder="1"/>
    <xf numFmtId="0" fontId="5" fillId="0" borderId="0" xfId="4" applyFont="1">
      <alignment vertical="center"/>
    </xf>
    <xf numFmtId="0" fontId="9" fillId="0" borderId="0" xfId="8" applyFont="1"/>
    <xf numFmtId="0" fontId="9" fillId="0" borderId="4" xfId="8" applyFont="1" applyBorder="1"/>
    <xf numFmtId="0" fontId="9" fillId="0" borderId="4" xfId="8" applyFont="1" applyBorder="1" applyAlignment="1">
      <alignment horizontal="center"/>
    </xf>
    <xf numFmtId="0" fontId="4" fillId="0" borderId="3" xfId="3" applyFont="1" applyFill="1" applyBorder="1" applyAlignment="1">
      <alignment horizontal="centerContinuous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2" xfId="3" applyFill="1" applyBorder="1" applyAlignment="1">
      <alignment vertical="center"/>
    </xf>
    <xf numFmtId="0" fontId="2" fillId="0" borderId="0" xfId="8" applyNumberFormat="1" applyFont="1" applyAlignment="1">
      <alignment wrapText="1"/>
    </xf>
    <xf numFmtId="184" fontId="2" fillId="0" borderId="4" xfId="8" applyNumberFormat="1" applyBorder="1"/>
    <xf numFmtId="0" fontId="2" fillId="4" borderId="4" xfId="8" applyNumberFormat="1" applyFill="1" applyBorder="1" applyAlignment="1">
      <alignment horizontal="right" wrapText="1"/>
    </xf>
    <xf numFmtId="185" fontId="2" fillId="0" borderId="4" xfId="8" applyNumberFormat="1" applyBorder="1"/>
    <xf numFmtId="0" fontId="4" fillId="0" borderId="4" xfId="3" applyFont="1" applyFill="1" applyBorder="1" applyAlignment="1">
      <alignment horizontal="center" vertical="center"/>
    </xf>
    <xf numFmtId="0" fontId="4" fillId="0" borderId="4" xfId="3" applyNumberFormat="1" applyFill="1" applyBorder="1" applyAlignment="1">
      <alignment vertical="center"/>
    </xf>
    <xf numFmtId="0" fontId="4" fillId="0" borderId="4" xfId="3" applyFill="1" applyBorder="1" applyAlignment="1">
      <alignment vertical="center"/>
    </xf>
    <xf numFmtId="2" fontId="2" fillId="0" borderId="4" xfId="8" applyNumberFormat="1" applyBorder="1"/>
    <xf numFmtId="2" fontId="2" fillId="2" borderId="4" xfId="8" applyNumberFormat="1" applyFill="1" applyBorder="1"/>
    <xf numFmtId="0" fontId="2" fillId="2" borderId="0" xfId="8" applyFill="1"/>
    <xf numFmtId="2" fontId="2" fillId="2" borderId="0" xfId="8" applyNumberFormat="1" applyFill="1"/>
    <xf numFmtId="0" fontId="2" fillId="0" borderId="0" xfId="8" applyNumberFormat="1"/>
    <xf numFmtId="0" fontId="20" fillId="0" borderId="0" xfId="3" applyFont="1">
      <alignment vertical="center"/>
    </xf>
    <xf numFmtId="0" fontId="4" fillId="0" borderId="0" xfId="3" applyFont="1">
      <alignment vertical="center"/>
    </xf>
    <xf numFmtId="0" fontId="4" fillId="0" borderId="0" xfId="3" applyAlignment="1">
      <alignment horizontal="left" vertical="center"/>
    </xf>
    <xf numFmtId="179" fontId="4" fillId="0" borderId="4" xfId="3" applyNumberFormat="1" applyBorder="1" applyAlignment="1">
      <alignment horizontal="center" vertical="center"/>
    </xf>
    <xf numFmtId="180" fontId="4" fillId="0" borderId="4" xfId="3" applyNumberFormat="1" applyBorder="1">
      <alignment vertical="center"/>
    </xf>
    <xf numFmtId="185" fontId="4" fillId="0" borderId="4" xfId="3" applyNumberFormat="1" applyBorder="1" applyAlignment="1">
      <alignment horizontal="center" vertical="center"/>
    </xf>
    <xf numFmtId="0" fontId="4" fillId="0" borderId="6" xfId="3" applyBorder="1" applyAlignment="1">
      <alignment horizontal="center" vertical="center"/>
    </xf>
    <xf numFmtId="0" fontId="4" fillId="0" borderId="6" xfId="3" applyBorder="1">
      <alignment vertical="center"/>
    </xf>
    <xf numFmtId="0" fontId="21" fillId="0" borderId="0" xfId="3" applyFont="1">
      <alignment vertical="center"/>
    </xf>
    <xf numFmtId="0" fontId="22" fillId="0" borderId="0" xfId="3" applyFont="1">
      <alignment vertical="center"/>
    </xf>
    <xf numFmtId="179" fontId="4" fillId="0" borderId="4" xfId="3" applyNumberFormat="1" applyBorder="1">
      <alignment vertical="center"/>
    </xf>
    <xf numFmtId="0" fontId="4" fillId="0" borderId="0" xfId="3" applyAlignment="1">
      <alignment horizontal="right" vertical="center"/>
    </xf>
    <xf numFmtId="185" fontId="4" fillId="0" borderId="4" xfId="3" applyNumberFormat="1" applyBorder="1">
      <alignment vertical="center"/>
    </xf>
  </cellXfs>
  <cellStyles count="9">
    <cellStyle name="標準" xfId="0" builtinId="0"/>
    <cellStyle name="標準 2" xfId="1"/>
    <cellStyle name="標準 2 2" xfId="3"/>
    <cellStyle name="標準 2 2 2" xfId="8"/>
    <cellStyle name="標準 3" xfId="2"/>
    <cellStyle name="標準 3 2" xfId="6"/>
    <cellStyle name="標準 4" xfId="4"/>
    <cellStyle name="標準 5" xfId="7"/>
    <cellStyle name="標準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log(X)</a:t>
            </a:r>
            <a:r>
              <a:rPr lang="ja-JP" altLang="en-US"/>
              <a:t>と</a:t>
            </a:r>
            <a:r>
              <a:rPr lang="en-US" altLang="ja-JP"/>
              <a:t>log(Y)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'105・6'!$E$4</c:f>
              <c:strCache>
                <c:ptCount val="1"/>
                <c:pt idx="0">
                  <c:v>log(X)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'105・6'!$E$5:$E$32</c:f>
              <c:numCache>
                <c:formatCode>General</c:formatCode>
                <c:ptCount val="28"/>
                <c:pt idx="0">
                  <c:v>5.6594822157596214</c:v>
                </c:pt>
                <c:pt idx="1">
                  <c:v>5.7004435733906869</c:v>
                </c:pt>
                <c:pt idx="2">
                  <c:v>5.730099782973574</c:v>
                </c:pt>
                <c:pt idx="3">
                  <c:v>5.7651911027848444</c:v>
                </c:pt>
                <c:pt idx="4">
                  <c:v>5.8111409929767008</c:v>
                </c:pt>
                <c:pt idx="5">
                  <c:v>5.872117789475416</c:v>
                </c:pt>
                <c:pt idx="6">
                  <c:v>5.8916442118257715</c:v>
                </c:pt>
                <c:pt idx="7">
                  <c:v>5.9506425525877269</c:v>
                </c:pt>
                <c:pt idx="8">
                  <c:v>6.0112671744041615</c:v>
                </c:pt>
                <c:pt idx="9">
                  <c:v>6.0567840132286248</c:v>
                </c:pt>
                <c:pt idx="10">
                  <c:v>6.1180971980413483</c:v>
                </c:pt>
                <c:pt idx="11">
                  <c:v>6.1398845522262553</c:v>
                </c:pt>
                <c:pt idx="12">
                  <c:v>6.1484682959176471</c:v>
                </c:pt>
                <c:pt idx="13">
                  <c:v>6.1420374055873559</c:v>
                </c:pt>
                <c:pt idx="14">
                  <c:v>6.156978985585555</c:v>
                </c:pt>
                <c:pt idx="15">
                  <c:v>6.1800166536525722</c:v>
                </c:pt>
                <c:pt idx="16">
                  <c:v>6.2085900260966289</c:v>
                </c:pt>
                <c:pt idx="17">
                  <c:v>6.2085900260966289</c:v>
                </c:pt>
                <c:pt idx="18">
                  <c:v>6.1923624894748723</c:v>
                </c:pt>
                <c:pt idx="19">
                  <c:v>6.2005091740426899</c:v>
                </c:pt>
                <c:pt idx="20">
                  <c:v>6.2265366692874657</c:v>
                </c:pt>
                <c:pt idx="21">
                  <c:v>6.2186001196917289</c:v>
                </c:pt>
                <c:pt idx="22">
                  <c:v>6.2285110035911835</c:v>
                </c:pt>
                <c:pt idx="23">
                  <c:v>6.2499752422594828</c:v>
                </c:pt>
                <c:pt idx="24">
                  <c:v>6.2690962837062614</c:v>
                </c:pt>
                <c:pt idx="25">
                  <c:v>6.2915691395583204</c:v>
                </c:pt>
                <c:pt idx="26">
                  <c:v>6.313548046277095</c:v>
                </c:pt>
                <c:pt idx="27">
                  <c:v>6.3315018498936908</c:v>
                </c:pt>
              </c:numCache>
            </c:numRef>
          </c:xVal>
          <c:yVal>
            <c:numRef>
              <c:f>'105・6'!$C$5:$C$32</c:f>
              <c:numCache>
                <c:formatCode>General</c:formatCode>
                <c:ptCount val="28"/>
                <c:pt idx="0">
                  <c:v>5.5174528964647074</c:v>
                </c:pt>
                <c:pt idx="1">
                  <c:v>5.4380793089231956</c:v>
                </c:pt>
                <c:pt idx="2">
                  <c:v>5.3327187932653688</c:v>
                </c:pt>
                <c:pt idx="3">
                  <c:v>5.3612921657094255</c:v>
                </c:pt>
                <c:pt idx="4">
                  <c:v>5.3612921657094255</c:v>
                </c:pt>
                <c:pt idx="5">
                  <c:v>5.2832037287379885</c:v>
                </c:pt>
                <c:pt idx="6">
                  <c:v>5.2364419628299492</c:v>
                </c:pt>
                <c:pt idx="7">
                  <c:v>5.2364419628299492</c:v>
                </c:pt>
                <c:pt idx="8">
                  <c:v>5.2983173665480363</c:v>
                </c:pt>
                <c:pt idx="9">
                  <c:v>5.3518581334760666</c:v>
                </c:pt>
                <c:pt idx="10">
                  <c:v>5.472270673671475</c:v>
                </c:pt>
                <c:pt idx="11">
                  <c:v>5.476463551931511</c:v>
                </c:pt>
                <c:pt idx="12">
                  <c:v>5.5451774444795623</c:v>
                </c:pt>
                <c:pt idx="13">
                  <c:v>5.5451774444795623</c:v>
                </c:pt>
                <c:pt idx="14">
                  <c:v>5.6131281063880705</c:v>
                </c:pt>
                <c:pt idx="15">
                  <c:v>5.5834963087816991</c:v>
                </c:pt>
                <c:pt idx="16">
                  <c:v>5.575949103146316</c:v>
                </c:pt>
                <c:pt idx="17">
                  <c:v>5.5872486584002496</c:v>
                </c:pt>
                <c:pt idx="18">
                  <c:v>5.5373342670185366</c:v>
                </c:pt>
                <c:pt idx="19">
                  <c:v>5.5174528964647074</c:v>
                </c:pt>
                <c:pt idx="20">
                  <c:v>5.5412635451584258</c:v>
                </c:pt>
                <c:pt idx="21">
                  <c:v>5.4806389233419912</c:v>
                </c:pt>
                <c:pt idx="22">
                  <c:v>5.4889377261566867</c:v>
                </c:pt>
                <c:pt idx="23">
                  <c:v>5.5012582105447274</c:v>
                </c:pt>
                <c:pt idx="24">
                  <c:v>5.4889377261566867</c:v>
                </c:pt>
                <c:pt idx="25">
                  <c:v>5.5174528964647074</c:v>
                </c:pt>
                <c:pt idx="26">
                  <c:v>5.476463551931511</c:v>
                </c:pt>
                <c:pt idx="27">
                  <c:v>5.4889377261566867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27-4855-9A98-D3F9F1146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946368"/>
        <c:axId val="231732168"/>
      </c:scatterChart>
      <c:valAx>
        <c:axId val="180946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1732168"/>
        <c:crosses val="autoZero"/>
        <c:crossBetween val="midCat"/>
      </c:valAx>
      <c:valAx>
        <c:axId val="231732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0946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11.png"/><Relationship Id="rId7" Type="http://schemas.openxmlformats.org/officeDocument/2006/relationships/image" Target="../media/image18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7.png"/><Relationship Id="rId5" Type="http://schemas.openxmlformats.org/officeDocument/2006/relationships/image" Target="../media/image16.png"/><Relationship Id="rId4" Type="http://schemas.openxmlformats.org/officeDocument/2006/relationships/image" Target="../media/image13.png"/><Relationship Id="rId9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45</xdr:row>
      <xdr:rowOff>95250</xdr:rowOff>
    </xdr:from>
    <xdr:to>
      <xdr:col>15</xdr:col>
      <xdr:colOff>133350</xdr:colOff>
      <xdr:row>52</xdr:row>
      <xdr:rowOff>125683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7810500"/>
          <a:ext cx="4152900" cy="1230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57150</xdr:colOff>
      <xdr:row>33</xdr:row>
      <xdr:rowOff>28575</xdr:rowOff>
    </xdr:from>
    <xdr:to>
      <xdr:col>15</xdr:col>
      <xdr:colOff>95250</xdr:colOff>
      <xdr:row>44</xdr:row>
      <xdr:rowOff>135056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10325" y="5686425"/>
          <a:ext cx="4162425" cy="1992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45</xdr:row>
      <xdr:rowOff>9525</xdr:rowOff>
    </xdr:from>
    <xdr:ext cx="3322753" cy="285749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20025"/>
          <a:ext cx="3322753" cy="285749"/>
        </a:xfrm>
        <a:prstGeom prst="rect">
          <a:avLst/>
        </a:prstGeom>
      </xdr:spPr>
    </xdr:pic>
    <xdr:clientData/>
  </xdr:oneCellAnchor>
  <xdr:oneCellAnchor>
    <xdr:from>
      <xdr:col>0</xdr:col>
      <xdr:colOff>133350</xdr:colOff>
      <xdr:row>31</xdr:row>
      <xdr:rowOff>104775</xdr:rowOff>
    </xdr:from>
    <xdr:ext cx="2378621" cy="48577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5514975"/>
          <a:ext cx="2378621" cy="4857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352424</xdr:colOff>
      <xdr:row>10</xdr:row>
      <xdr:rowOff>113937</xdr:rowOff>
    </xdr:from>
    <xdr:to>
      <xdr:col>1</xdr:col>
      <xdr:colOff>552449</xdr:colOff>
      <xdr:row>13</xdr:row>
      <xdr:rowOff>2721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4" y="1828437"/>
          <a:ext cx="962025" cy="40313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24</xdr:row>
      <xdr:rowOff>60330</xdr:rowOff>
    </xdr:from>
    <xdr:to>
      <xdr:col>2</xdr:col>
      <xdr:colOff>476250</xdr:colOff>
      <xdr:row>27</xdr:row>
      <xdr:rowOff>9180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" y="4175130"/>
          <a:ext cx="1524000" cy="463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152400</xdr:colOff>
      <xdr:row>0</xdr:row>
      <xdr:rowOff>38100</xdr:rowOff>
    </xdr:from>
    <xdr:to>
      <xdr:col>13</xdr:col>
      <xdr:colOff>518022</xdr:colOff>
      <xdr:row>5</xdr:row>
      <xdr:rowOff>0</xdr:rowOff>
    </xdr:to>
    <xdr:pic>
      <xdr:nvPicPr>
        <xdr:cNvPr id="2" name="図 9">
          <a:extLst>
            <a:ext uri="{FF2B5EF4-FFF2-40B4-BE49-F238E27FC236}">
              <a16:creationId xmlns:a16="http://schemas.microsoft.com/office/drawing/2014/main" id="{00000000-0008-0000-08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363"/>
        <a:stretch>
          <a:fillRect/>
        </a:stretch>
      </xdr:blipFill>
      <xdr:spPr bwMode="auto">
        <a:xfrm>
          <a:off x="5972175" y="38100"/>
          <a:ext cx="310882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342900</xdr:colOff>
      <xdr:row>5</xdr:row>
      <xdr:rowOff>133350</xdr:rowOff>
    </xdr:from>
    <xdr:to>
      <xdr:col>11</xdr:col>
      <xdr:colOff>428625</xdr:colOff>
      <xdr:row>7</xdr:row>
      <xdr:rowOff>114300</xdr:rowOff>
    </xdr:to>
    <xdr:pic>
      <xdr:nvPicPr>
        <xdr:cNvPr id="3" name="図 10">
          <a:extLst>
            <a:ext uri="{FF2B5EF4-FFF2-40B4-BE49-F238E27FC236}">
              <a16:creationId xmlns:a16="http://schemas.microsoft.com/office/drawing/2014/main" id="{00000000-0008-0000-08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0" r="23880" b="7813"/>
        <a:stretch>
          <a:fillRect/>
        </a:stretch>
      </xdr:blipFill>
      <xdr:spPr bwMode="auto">
        <a:xfrm>
          <a:off x="6162675" y="1028700"/>
          <a:ext cx="1457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276225</xdr:colOff>
      <xdr:row>9</xdr:row>
      <xdr:rowOff>66675</xdr:rowOff>
    </xdr:from>
    <xdr:to>
      <xdr:col>11</xdr:col>
      <xdr:colOff>219075</xdr:colOff>
      <xdr:row>11</xdr:row>
      <xdr:rowOff>161925</xdr:rowOff>
    </xdr:to>
    <xdr:pic>
      <xdr:nvPicPr>
        <xdr:cNvPr id="4" name="図 11">
          <a:extLst>
            <a:ext uri="{FF2B5EF4-FFF2-40B4-BE49-F238E27FC236}">
              <a16:creationId xmlns:a16="http://schemas.microsoft.com/office/drawing/2014/main" id="{00000000-0008-0000-08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685925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495300</xdr:colOff>
      <xdr:row>8</xdr:row>
      <xdr:rowOff>161925</xdr:rowOff>
    </xdr:from>
    <xdr:to>
      <xdr:col>14</xdr:col>
      <xdr:colOff>19050</xdr:colOff>
      <xdr:row>11</xdr:row>
      <xdr:rowOff>133350</xdr:rowOff>
    </xdr:to>
    <xdr:pic>
      <xdr:nvPicPr>
        <xdr:cNvPr id="5" name="図 12">
          <a:extLst>
            <a:ext uri="{FF2B5EF4-FFF2-40B4-BE49-F238E27FC236}">
              <a16:creationId xmlns:a16="http://schemas.microsoft.com/office/drawing/2014/main" id="{00000000-0008-0000-08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1571625"/>
          <a:ext cx="15811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561975</xdr:colOff>
      <xdr:row>5</xdr:row>
      <xdr:rowOff>52426</xdr:rowOff>
    </xdr:from>
    <xdr:to>
      <xdr:col>13</xdr:col>
      <xdr:colOff>438150</xdr:colOff>
      <xdr:row>8</xdr:row>
      <xdr:rowOff>57150</xdr:rowOff>
    </xdr:to>
    <xdr:pic>
      <xdr:nvPicPr>
        <xdr:cNvPr id="6" name="図 13">
          <a:extLst>
            <a:ext uri="{FF2B5EF4-FFF2-40B4-BE49-F238E27FC236}">
              <a16:creationId xmlns:a16="http://schemas.microsoft.com/office/drawing/2014/main" id="{00000000-0008-0000-08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947776"/>
          <a:ext cx="1247775" cy="5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285750</xdr:colOff>
      <xdr:row>8</xdr:row>
      <xdr:rowOff>180975</xdr:rowOff>
    </xdr:from>
    <xdr:to>
      <xdr:col>16</xdr:col>
      <xdr:colOff>123825</xdr:colOff>
      <xdr:row>11</xdr:row>
      <xdr:rowOff>38100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/>
        <a:srcRect t="5817" b="4499"/>
        <a:stretch/>
      </xdr:blipFill>
      <xdr:spPr bwMode="auto">
        <a:xfrm>
          <a:off x="9534525" y="1590675"/>
          <a:ext cx="12096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19050</xdr:rowOff>
    </xdr:from>
    <xdr:to>
      <xdr:col>3</xdr:col>
      <xdr:colOff>266700</xdr:colOff>
      <xdr:row>18</xdr:row>
      <xdr:rowOff>47625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 t="5338" b="5338"/>
        <a:stretch>
          <a:fillRect/>
        </a:stretch>
      </xdr:blipFill>
      <xdr:spPr bwMode="auto">
        <a:xfrm>
          <a:off x="0" y="2638425"/>
          <a:ext cx="19716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9525</xdr:rowOff>
    </xdr:from>
    <xdr:to>
      <xdr:col>13</xdr:col>
      <xdr:colOff>438150</xdr:colOff>
      <xdr:row>3</xdr:row>
      <xdr:rowOff>28575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58025" y="9525"/>
          <a:ext cx="3095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3</xdr:row>
      <xdr:rowOff>114300</xdr:rowOff>
    </xdr:from>
    <xdr:to>
      <xdr:col>12</xdr:col>
      <xdr:colOff>457200</xdr:colOff>
      <xdr:row>6</xdr:row>
      <xdr:rowOff>104775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67550" y="666750"/>
          <a:ext cx="24193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209550</xdr:colOff>
      <xdr:row>17</xdr:row>
      <xdr:rowOff>142875</xdr:rowOff>
    </xdr:from>
    <xdr:to>
      <xdr:col>11</xdr:col>
      <xdr:colOff>76200</xdr:colOff>
      <xdr:row>20</xdr:row>
      <xdr:rowOff>142875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181850" y="3095625"/>
          <a:ext cx="1238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104775</xdr:colOff>
      <xdr:row>11</xdr:row>
      <xdr:rowOff>104775</xdr:rowOff>
    </xdr:from>
    <xdr:to>
      <xdr:col>12</xdr:col>
      <xdr:colOff>180975</xdr:colOff>
      <xdr:row>16</xdr:row>
      <xdr:rowOff>76200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077075" y="2028825"/>
          <a:ext cx="21336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219076</xdr:colOff>
      <xdr:row>21</xdr:row>
      <xdr:rowOff>161925</xdr:rowOff>
    </xdr:from>
    <xdr:to>
      <xdr:col>11</xdr:col>
      <xdr:colOff>123826</xdr:colOff>
      <xdr:row>25</xdr:row>
      <xdr:rowOff>47625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191376" y="3800475"/>
          <a:ext cx="12763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276226</xdr:colOff>
      <xdr:row>55</xdr:row>
      <xdr:rowOff>152400</xdr:rowOff>
    </xdr:from>
    <xdr:to>
      <xdr:col>7</xdr:col>
      <xdr:colOff>333375</xdr:colOff>
      <xdr:row>59</xdr:row>
      <xdr:rowOff>66675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391026" y="9629775"/>
          <a:ext cx="1543049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238125</xdr:colOff>
      <xdr:row>52</xdr:row>
      <xdr:rowOff>95250</xdr:rowOff>
    </xdr:from>
    <xdr:to>
      <xdr:col>7</xdr:col>
      <xdr:colOff>28575</xdr:colOff>
      <xdr:row>55</xdr:row>
      <xdr:rowOff>95250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352925" y="9058275"/>
          <a:ext cx="1276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114301</xdr:colOff>
      <xdr:row>7</xdr:row>
      <xdr:rowOff>9526</xdr:rowOff>
    </xdr:from>
    <xdr:to>
      <xdr:col>10</xdr:col>
      <xdr:colOff>323851</xdr:colOff>
      <xdr:row>11</xdr:row>
      <xdr:rowOff>46892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086601" y="1247776"/>
          <a:ext cx="895350" cy="723166"/>
        </a:xfrm>
        <a:prstGeom prst="rect">
          <a:avLst/>
        </a:prstGeom>
      </xdr:spPr>
    </xdr:pic>
    <xdr:clientData/>
  </xdr:twoCellAnchor>
  <xdr:twoCellAnchor editAs="oneCell">
    <xdr:from>
      <xdr:col>10</xdr:col>
      <xdr:colOff>647700</xdr:colOff>
      <xdr:row>8</xdr:row>
      <xdr:rowOff>38100</xdr:rowOff>
    </xdr:from>
    <xdr:to>
      <xdr:col>12</xdr:col>
      <xdr:colOff>371475</xdr:colOff>
      <xdr:row>9</xdr:row>
      <xdr:rowOff>95250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/>
      </xdr:nvPicPr>
      <xdr:blipFill rotWithShape="1">
        <a:blip xmlns:r="http://schemas.openxmlformats.org/officeDocument/2006/relationships" r:embed="rId9" cstate="print"/>
        <a:srcRect t="12500" r="23880" b="7813"/>
        <a:stretch/>
      </xdr:blipFill>
      <xdr:spPr bwMode="auto">
        <a:xfrm>
          <a:off x="8305800" y="1447800"/>
          <a:ext cx="10953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57</xdr:row>
      <xdr:rowOff>123825</xdr:rowOff>
    </xdr:from>
    <xdr:to>
      <xdr:col>2</xdr:col>
      <xdr:colOff>209550</xdr:colOff>
      <xdr:row>62</xdr:row>
      <xdr:rowOff>66675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t="5338" b="5338"/>
        <a:stretch>
          <a:fillRect/>
        </a:stretch>
      </xdr:blipFill>
      <xdr:spPr bwMode="auto">
        <a:xfrm>
          <a:off x="66675" y="9944100"/>
          <a:ext cx="21621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32</xdr:row>
      <xdr:rowOff>114300</xdr:rowOff>
    </xdr:from>
    <xdr:to>
      <xdr:col>7</xdr:col>
      <xdr:colOff>9525</xdr:colOff>
      <xdr:row>48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"/>
  <sheetViews>
    <sheetView workbookViewId="0"/>
  </sheetViews>
  <sheetFormatPr defaultRowHeight="13.5" x14ac:dyDescent="0.15"/>
  <cols>
    <col min="1" max="1" width="11.375" style="57" bestFit="1" customWidth="1"/>
    <col min="2" max="2" width="9" style="116"/>
    <col min="3" max="11" width="9" style="57"/>
    <col min="12" max="12" width="9.125" style="57" customWidth="1"/>
    <col min="13" max="16384" width="9" style="57"/>
  </cols>
  <sheetData>
    <row r="1" spans="1:3" x14ac:dyDescent="0.15">
      <c r="B1" s="105" t="s">
        <v>505</v>
      </c>
      <c r="C1" s="57" t="s">
        <v>506</v>
      </c>
    </row>
    <row r="2" spans="1:3" x14ac:dyDescent="0.15">
      <c r="A2" s="106">
        <v>33848</v>
      </c>
      <c r="B2" s="107">
        <v>122.72</v>
      </c>
    </row>
    <row r="3" spans="1:3" x14ac:dyDescent="0.15">
      <c r="A3" s="106">
        <v>33878</v>
      </c>
      <c r="B3" s="107">
        <v>121.04</v>
      </c>
      <c r="C3" s="108">
        <f>(B3-B2)/B2*100</f>
        <v>-1.3689700130378035</v>
      </c>
    </row>
    <row r="4" spans="1:3" x14ac:dyDescent="0.15">
      <c r="A4" s="106">
        <v>33909</v>
      </c>
      <c r="B4" s="107">
        <v>123.87</v>
      </c>
      <c r="C4" s="108">
        <f t="shared" ref="C4:C67" si="0">(B4-B3)/B3*100</f>
        <v>2.3380700594844663</v>
      </c>
    </row>
    <row r="5" spans="1:3" x14ac:dyDescent="0.15">
      <c r="A5" s="106">
        <v>33939</v>
      </c>
      <c r="B5" s="107">
        <v>124.03</v>
      </c>
      <c r="C5" s="108">
        <f t="shared" si="0"/>
        <v>0.12916767578913102</v>
      </c>
    </row>
    <row r="6" spans="1:3" x14ac:dyDescent="0.15">
      <c r="A6" s="106">
        <v>33970</v>
      </c>
      <c r="B6" s="107">
        <v>125.01</v>
      </c>
      <c r="C6" s="108">
        <f t="shared" si="0"/>
        <v>0.79013141981778923</v>
      </c>
    </row>
    <row r="7" spans="1:3" x14ac:dyDescent="0.15">
      <c r="A7" s="106">
        <v>34001</v>
      </c>
      <c r="B7" s="107">
        <v>120.96</v>
      </c>
      <c r="C7" s="108">
        <f t="shared" si="0"/>
        <v>-3.2397408207343501</v>
      </c>
    </row>
    <row r="8" spans="1:3" x14ac:dyDescent="0.15">
      <c r="A8" s="106">
        <v>34029</v>
      </c>
      <c r="B8" s="107">
        <v>117.07</v>
      </c>
      <c r="C8" s="108">
        <f t="shared" si="0"/>
        <v>-3.2159391534391539</v>
      </c>
    </row>
    <row r="9" spans="1:3" x14ac:dyDescent="0.15">
      <c r="A9" s="106">
        <v>34060</v>
      </c>
      <c r="B9" s="107">
        <v>112.45</v>
      </c>
      <c r="C9" s="108">
        <f t="shared" si="0"/>
        <v>-3.9463568804988385</v>
      </c>
    </row>
    <row r="10" spans="1:3" x14ac:dyDescent="0.15">
      <c r="A10" s="106">
        <v>34090</v>
      </c>
      <c r="B10" s="107">
        <v>110.23</v>
      </c>
      <c r="C10" s="108">
        <f t="shared" si="0"/>
        <v>-1.9742107603379269</v>
      </c>
    </row>
    <row r="11" spans="1:3" x14ac:dyDescent="0.15">
      <c r="A11" s="106">
        <v>34121</v>
      </c>
      <c r="B11" s="107">
        <v>107.34</v>
      </c>
      <c r="C11" s="108">
        <f t="shared" si="0"/>
        <v>-2.6217908010523456</v>
      </c>
    </row>
    <row r="12" spans="1:3" x14ac:dyDescent="0.15">
      <c r="A12" s="106">
        <v>34151</v>
      </c>
      <c r="B12" s="107">
        <v>107.73</v>
      </c>
      <c r="C12" s="108">
        <f t="shared" si="0"/>
        <v>0.36333147009502564</v>
      </c>
    </row>
    <row r="13" spans="1:3" x14ac:dyDescent="0.15">
      <c r="A13" s="106">
        <v>34182</v>
      </c>
      <c r="B13" s="107">
        <v>103.71</v>
      </c>
      <c r="C13" s="108">
        <f t="shared" si="0"/>
        <v>-3.7315510999721622</v>
      </c>
    </row>
    <row r="14" spans="1:3" x14ac:dyDescent="0.15">
      <c r="A14" s="106">
        <v>34213</v>
      </c>
      <c r="B14" s="107">
        <v>105.28</v>
      </c>
      <c r="C14" s="108">
        <f t="shared" si="0"/>
        <v>1.5138366599170836</v>
      </c>
    </row>
    <row r="15" spans="1:3" x14ac:dyDescent="0.15">
      <c r="A15" s="106">
        <v>34243</v>
      </c>
      <c r="B15" s="107">
        <v>106.92</v>
      </c>
      <c r="C15" s="108">
        <f t="shared" si="0"/>
        <v>1.5577507598784199</v>
      </c>
    </row>
    <row r="16" spans="1:3" x14ac:dyDescent="0.15">
      <c r="A16" s="106">
        <v>34274</v>
      </c>
      <c r="B16" s="107">
        <v>107.8</v>
      </c>
      <c r="C16" s="108">
        <f t="shared" si="0"/>
        <v>0.82304526748970763</v>
      </c>
    </row>
    <row r="17" spans="1:12" x14ac:dyDescent="0.15">
      <c r="A17" s="106">
        <v>34304</v>
      </c>
      <c r="B17" s="107">
        <v>109.7</v>
      </c>
      <c r="C17" s="108">
        <f t="shared" si="0"/>
        <v>1.7625231910946251</v>
      </c>
    </row>
    <row r="18" spans="1:12" x14ac:dyDescent="0.15">
      <c r="A18" s="106">
        <v>34335</v>
      </c>
      <c r="B18" s="107">
        <v>111.51</v>
      </c>
      <c r="C18" s="108">
        <f t="shared" si="0"/>
        <v>1.649954421148589</v>
      </c>
    </row>
    <row r="19" spans="1:12" x14ac:dyDescent="0.15">
      <c r="A19" s="106">
        <v>34366</v>
      </c>
      <c r="B19" s="107">
        <v>106.21</v>
      </c>
      <c r="C19" s="108">
        <f t="shared" si="0"/>
        <v>-4.7529369563267965</v>
      </c>
    </row>
    <row r="20" spans="1:12" x14ac:dyDescent="0.15">
      <c r="A20" s="106">
        <v>34394</v>
      </c>
      <c r="B20" s="107">
        <v>105.14</v>
      </c>
      <c r="C20" s="108">
        <f t="shared" si="0"/>
        <v>-1.0074380943413928</v>
      </c>
      <c r="E20" s="57" t="s">
        <v>507</v>
      </c>
    </row>
    <row r="21" spans="1:12" x14ac:dyDescent="0.15">
      <c r="A21" s="106">
        <v>34425</v>
      </c>
      <c r="B21" s="107">
        <v>103.53</v>
      </c>
      <c r="C21" s="108">
        <f t="shared" si="0"/>
        <v>-1.5312916111850861</v>
      </c>
      <c r="E21" s="57" t="s">
        <v>508</v>
      </c>
      <c r="G21" s="57" t="s">
        <v>509</v>
      </c>
    </row>
    <row r="22" spans="1:12" x14ac:dyDescent="0.15">
      <c r="A22" s="106">
        <v>34455</v>
      </c>
      <c r="B22" s="107">
        <v>103.99</v>
      </c>
      <c r="C22" s="108">
        <f t="shared" si="0"/>
        <v>0.44431565729739564</v>
      </c>
      <c r="E22" s="61" t="s">
        <v>510</v>
      </c>
      <c r="F22" s="61" t="s">
        <v>511</v>
      </c>
      <c r="G22" s="109" t="s">
        <v>512</v>
      </c>
      <c r="H22" s="109" t="s">
        <v>513</v>
      </c>
      <c r="I22" s="61" t="s">
        <v>514</v>
      </c>
      <c r="J22" s="61" t="s">
        <v>515</v>
      </c>
      <c r="K22" s="61" t="s">
        <v>516</v>
      </c>
      <c r="L22" s="61" t="s">
        <v>517</v>
      </c>
    </row>
    <row r="23" spans="1:12" x14ac:dyDescent="0.15">
      <c r="A23" s="106">
        <v>34486</v>
      </c>
      <c r="B23" s="107">
        <v>102.72</v>
      </c>
      <c r="C23" s="108">
        <f t="shared" si="0"/>
        <v>-1.2212712760842352</v>
      </c>
      <c r="E23" s="61">
        <v>-10</v>
      </c>
      <c r="F23" s="61">
        <v>-8</v>
      </c>
      <c r="G23" s="110"/>
      <c r="H23" s="111"/>
      <c r="I23" s="61"/>
      <c r="J23" s="112"/>
      <c r="K23" s="61"/>
      <c r="L23" s="112"/>
    </row>
    <row r="24" spans="1:12" x14ac:dyDescent="0.15">
      <c r="A24" s="106">
        <v>34516</v>
      </c>
      <c r="B24" s="107">
        <v>98.5</v>
      </c>
      <c r="C24" s="108">
        <f t="shared" si="0"/>
        <v>-4.1082554517133945</v>
      </c>
      <c r="E24" s="61">
        <v>-8</v>
      </c>
      <c r="F24" s="61">
        <v>-6</v>
      </c>
      <c r="G24" s="110"/>
      <c r="H24" s="111"/>
      <c r="I24" s="61"/>
      <c r="J24" s="112"/>
      <c r="K24" s="61"/>
      <c r="L24" s="112"/>
    </row>
    <row r="25" spans="1:12" x14ac:dyDescent="0.15">
      <c r="A25" s="106">
        <v>34547</v>
      </c>
      <c r="B25" s="107">
        <v>99.85</v>
      </c>
      <c r="C25" s="108">
        <f t="shared" si="0"/>
        <v>1.3705583756345121</v>
      </c>
      <c r="E25" s="61">
        <v>-6</v>
      </c>
      <c r="F25" s="61">
        <v>-4</v>
      </c>
      <c r="G25" s="110"/>
      <c r="H25" s="111"/>
      <c r="I25" s="61"/>
      <c r="J25" s="112"/>
      <c r="K25" s="61"/>
      <c r="L25" s="112"/>
    </row>
    <row r="26" spans="1:12" x14ac:dyDescent="0.15">
      <c r="A26" s="106">
        <v>34578</v>
      </c>
      <c r="B26" s="107">
        <v>98.81</v>
      </c>
      <c r="C26" s="108">
        <f t="shared" si="0"/>
        <v>-1.041562343515265</v>
      </c>
      <c r="E26" s="61">
        <v>-4</v>
      </c>
      <c r="F26" s="61">
        <v>-2</v>
      </c>
      <c r="G26" s="110"/>
      <c r="H26" s="111"/>
      <c r="I26" s="61"/>
      <c r="J26" s="112"/>
      <c r="K26" s="61"/>
      <c r="L26" s="112"/>
    </row>
    <row r="27" spans="1:12" x14ac:dyDescent="0.15">
      <c r="A27" s="106">
        <v>34608</v>
      </c>
      <c r="B27" s="107">
        <v>98.42</v>
      </c>
      <c r="C27" s="108">
        <f t="shared" si="0"/>
        <v>-0.39469689302702216</v>
      </c>
      <c r="E27" s="61">
        <v>-2</v>
      </c>
      <c r="F27" s="61">
        <v>0</v>
      </c>
      <c r="G27" s="110"/>
      <c r="H27" s="111"/>
      <c r="I27" s="61"/>
      <c r="J27" s="112"/>
      <c r="K27" s="61"/>
      <c r="L27" s="112"/>
    </row>
    <row r="28" spans="1:12" x14ac:dyDescent="0.15">
      <c r="A28" s="106">
        <v>34639</v>
      </c>
      <c r="B28" s="107">
        <v>97.96</v>
      </c>
      <c r="C28" s="108">
        <f t="shared" si="0"/>
        <v>-0.46738467791100174</v>
      </c>
      <c r="E28" s="61">
        <v>0</v>
      </c>
      <c r="F28" s="61">
        <v>2</v>
      </c>
      <c r="G28" s="110"/>
      <c r="H28" s="111"/>
      <c r="I28" s="61"/>
      <c r="J28" s="112"/>
      <c r="K28" s="61"/>
      <c r="L28" s="112"/>
    </row>
    <row r="29" spans="1:12" x14ac:dyDescent="0.15">
      <c r="A29" s="106">
        <v>34669</v>
      </c>
      <c r="B29" s="107">
        <v>100.13</v>
      </c>
      <c r="C29" s="108">
        <f t="shared" si="0"/>
        <v>2.2151898734177231</v>
      </c>
      <c r="E29" s="61">
        <v>2</v>
      </c>
      <c r="F29" s="61">
        <v>4</v>
      </c>
      <c r="G29" s="110"/>
      <c r="H29" s="111"/>
      <c r="I29" s="61"/>
      <c r="J29" s="112"/>
      <c r="K29" s="61"/>
      <c r="L29" s="112"/>
    </row>
    <row r="30" spans="1:12" x14ac:dyDescent="0.15">
      <c r="A30" s="106">
        <v>34700</v>
      </c>
      <c r="B30" s="107">
        <v>99.75</v>
      </c>
      <c r="C30" s="108">
        <f t="shared" si="0"/>
        <v>-0.37950664136621942</v>
      </c>
      <c r="E30" s="61">
        <v>4</v>
      </c>
      <c r="F30" s="61">
        <v>6</v>
      </c>
      <c r="G30" s="110"/>
      <c r="H30" s="111"/>
      <c r="I30" s="61"/>
      <c r="J30" s="112"/>
      <c r="K30" s="61"/>
      <c r="L30" s="112"/>
    </row>
    <row r="31" spans="1:12" x14ac:dyDescent="0.15">
      <c r="A31" s="106">
        <v>34731</v>
      </c>
      <c r="B31" s="107">
        <v>98.24</v>
      </c>
      <c r="C31" s="108">
        <f t="shared" si="0"/>
        <v>-1.5137844611528875</v>
      </c>
      <c r="E31" s="61">
        <v>6</v>
      </c>
      <c r="F31" s="61">
        <v>8</v>
      </c>
      <c r="G31" s="110"/>
      <c r="H31" s="111"/>
      <c r="I31" s="61"/>
      <c r="J31" s="112"/>
      <c r="K31" s="61"/>
      <c r="L31" s="112"/>
    </row>
    <row r="32" spans="1:12" x14ac:dyDescent="0.15">
      <c r="A32" s="106">
        <v>34759</v>
      </c>
      <c r="B32" s="107">
        <v>90.79</v>
      </c>
      <c r="C32" s="108">
        <f t="shared" si="0"/>
        <v>-7.5834690553745823</v>
      </c>
      <c r="E32" s="61">
        <v>8</v>
      </c>
      <c r="F32" s="61">
        <v>10</v>
      </c>
      <c r="G32" s="110"/>
      <c r="H32" s="111"/>
      <c r="I32" s="61"/>
      <c r="J32" s="112"/>
      <c r="K32" s="71"/>
      <c r="L32" s="113"/>
    </row>
    <row r="33" spans="1:10" x14ac:dyDescent="0.15">
      <c r="A33" s="106">
        <v>34790</v>
      </c>
      <c r="B33" s="107">
        <v>83.67</v>
      </c>
      <c r="C33" s="108">
        <f t="shared" si="0"/>
        <v>-7.8422733781253484</v>
      </c>
      <c r="H33" s="114"/>
      <c r="J33" s="115"/>
    </row>
    <row r="34" spans="1:10" x14ac:dyDescent="0.15">
      <c r="A34" s="106">
        <v>34820</v>
      </c>
      <c r="B34" s="107">
        <v>85.1</v>
      </c>
      <c r="C34" s="108">
        <f t="shared" si="0"/>
        <v>1.7090952551691079</v>
      </c>
      <c r="E34" s="57" t="s">
        <v>520</v>
      </c>
    </row>
    <row r="35" spans="1:10" x14ac:dyDescent="0.15">
      <c r="A35" s="106">
        <v>34851</v>
      </c>
      <c r="B35" s="107">
        <v>84.53</v>
      </c>
      <c r="C35" s="108">
        <f t="shared" si="0"/>
        <v>-0.66980023501761843</v>
      </c>
      <c r="E35" s="57" t="s">
        <v>518</v>
      </c>
      <c r="G35" s="57" t="s">
        <v>519</v>
      </c>
    </row>
    <row r="36" spans="1:10" x14ac:dyDescent="0.15">
      <c r="A36" s="106">
        <v>34881</v>
      </c>
      <c r="B36" s="107">
        <v>87.22</v>
      </c>
      <c r="C36" s="108">
        <f t="shared" si="0"/>
        <v>3.1823021412516237</v>
      </c>
    </row>
    <row r="37" spans="1:10" x14ac:dyDescent="0.15">
      <c r="A37" s="106">
        <v>34912</v>
      </c>
      <c r="B37" s="107">
        <v>94.55</v>
      </c>
      <c r="C37" s="108">
        <f t="shared" si="0"/>
        <v>8.4040357716120138</v>
      </c>
    </row>
    <row r="38" spans="1:10" x14ac:dyDescent="0.15">
      <c r="A38" s="106">
        <v>34943</v>
      </c>
      <c r="B38" s="107">
        <v>100.49</v>
      </c>
      <c r="C38" s="108">
        <f t="shared" si="0"/>
        <v>6.2823902696985705</v>
      </c>
    </row>
    <row r="39" spans="1:10" x14ac:dyDescent="0.15">
      <c r="A39" s="106">
        <v>34973</v>
      </c>
      <c r="B39" s="107">
        <v>100.65</v>
      </c>
      <c r="C39" s="108">
        <f t="shared" si="0"/>
        <v>0.1592198228679578</v>
      </c>
    </row>
    <row r="40" spans="1:10" x14ac:dyDescent="0.15">
      <c r="A40" s="106">
        <v>35004</v>
      </c>
      <c r="B40" s="107">
        <v>101.92</v>
      </c>
      <c r="C40" s="108">
        <f t="shared" si="0"/>
        <v>1.2617983109786348</v>
      </c>
    </row>
    <row r="41" spans="1:10" x14ac:dyDescent="0.15">
      <c r="A41" s="106">
        <v>35034</v>
      </c>
      <c r="B41" s="107">
        <v>101.85</v>
      </c>
      <c r="C41" s="108">
        <f t="shared" si="0"/>
        <v>-6.8681318681325931E-2</v>
      </c>
    </row>
    <row r="42" spans="1:10" x14ac:dyDescent="0.15">
      <c r="A42" s="106">
        <v>35065</v>
      </c>
      <c r="B42" s="107">
        <v>105.84</v>
      </c>
      <c r="C42" s="108">
        <f t="shared" si="0"/>
        <v>3.9175257731958855</v>
      </c>
    </row>
    <row r="43" spans="1:10" x14ac:dyDescent="0.15">
      <c r="A43" s="106">
        <v>35096</v>
      </c>
      <c r="B43" s="107">
        <v>105.73</v>
      </c>
      <c r="C43" s="108">
        <f t="shared" si="0"/>
        <v>-0.10393046107331767</v>
      </c>
    </row>
    <row r="44" spans="1:10" x14ac:dyDescent="0.15">
      <c r="A44" s="106">
        <v>35125</v>
      </c>
      <c r="B44" s="107">
        <v>105.85</v>
      </c>
      <c r="C44" s="108">
        <f t="shared" si="0"/>
        <v>0.11349664239098679</v>
      </c>
    </row>
    <row r="45" spans="1:10" x14ac:dyDescent="0.15">
      <c r="A45" s="106">
        <v>35156</v>
      </c>
      <c r="B45" s="107">
        <v>107.46</v>
      </c>
      <c r="C45" s="108">
        <f t="shared" si="0"/>
        <v>1.521020311761927</v>
      </c>
    </row>
    <row r="46" spans="1:10" x14ac:dyDescent="0.15">
      <c r="A46" s="106">
        <v>35186</v>
      </c>
      <c r="B46" s="107">
        <v>106.51</v>
      </c>
      <c r="C46" s="108">
        <f t="shared" si="0"/>
        <v>-0.88404987902474286</v>
      </c>
    </row>
    <row r="47" spans="1:10" x14ac:dyDescent="0.15">
      <c r="A47" s="106">
        <v>35217</v>
      </c>
      <c r="B47" s="107">
        <v>108.86</v>
      </c>
      <c r="C47" s="108">
        <f t="shared" si="0"/>
        <v>2.2063655994742226</v>
      </c>
    </row>
    <row r="48" spans="1:10" x14ac:dyDescent="0.15">
      <c r="A48" s="106">
        <v>35247</v>
      </c>
      <c r="B48" s="107">
        <v>109.32</v>
      </c>
      <c r="C48" s="108">
        <f t="shared" si="0"/>
        <v>0.42256108763548933</v>
      </c>
    </row>
    <row r="49" spans="1:3" x14ac:dyDescent="0.15">
      <c r="A49" s="106">
        <v>35278</v>
      </c>
      <c r="B49" s="107">
        <v>107.75</v>
      </c>
      <c r="C49" s="108">
        <f t="shared" si="0"/>
        <v>-1.4361507500914683</v>
      </c>
    </row>
    <row r="50" spans="1:3" x14ac:dyDescent="0.15">
      <c r="A50" s="106">
        <v>35309</v>
      </c>
      <c r="B50" s="107">
        <v>109.75</v>
      </c>
      <c r="C50" s="108">
        <f t="shared" si="0"/>
        <v>1.8561484918793503</v>
      </c>
    </row>
    <row r="51" spans="1:3" x14ac:dyDescent="0.15">
      <c r="A51" s="106">
        <v>35339</v>
      </c>
      <c r="B51" s="107">
        <v>112.36</v>
      </c>
      <c r="C51" s="108">
        <f t="shared" si="0"/>
        <v>2.3781321184510245</v>
      </c>
    </row>
    <row r="52" spans="1:3" x14ac:dyDescent="0.15">
      <c r="A52" s="106">
        <v>35370</v>
      </c>
      <c r="B52" s="107">
        <v>112.26</v>
      </c>
      <c r="C52" s="108">
        <f t="shared" si="0"/>
        <v>-8.8999644001418937E-2</v>
      </c>
    </row>
    <row r="53" spans="1:3" x14ac:dyDescent="0.15">
      <c r="A53" s="106">
        <v>35400</v>
      </c>
      <c r="B53" s="107">
        <v>113.81</v>
      </c>
      <c r="C53" s="108">
        <f t="shared" si="0"/>
        <v>1.3807233208622813</v>
      </c>
    </row>
    <row r="54" spans="1:3" x14ac:dyDescent="0.15">
      <c r="A54" s="106">
        <v>35431</v>
      </c>
      <c r="B54" s="107">
        <v>118.02</v>
      </c>
      <c r="C54" s="108">
        <f t="shared" si="0"/>
        <v>3.6991477023108637</v>
      </c>
    </row>
    <row r="55" spans="1:3" x14ac:dyDescent="0.15">
      <c r="A55" s="106">
        <v>35462</v>
      </c>
      <c r="B55" s="107">
        <v>123.01</v>
      </c>
      <c r="C55" s="108">
        <f t="shared" si="0"/>
        <v>4.2280969327232754</v>
      </c>
    </row>
    <row r="56" spans="1:3" x14ac:dyDescent="0.15">
      <c r="A56" s="106">
        <v>35490</v>
      </c>
      <c r="B56" s="107">
        <v>122.64</v>
      </c>
      <c r="C56" s="108">
        <f t="shared" si="0"/>
        <v>-0.30078855377611946</v>
      </c>
    </row>
    <row r="57" spans="1:3" x14ac:dyDescent="0.15">
      <c r="A57" s="106">
        <v>35521</v>
      </c>
      <c r="B57" s="107">
        <v>125.51</v>
      </c>
      <c r="C57" s="108">
        <f t="shared" si="0"/>
        <v>2.34018264840183</v>
      </c>
    </row>
    <row r="58" spans="1:3" x14ac:dyDescent="0.15">
      <c r="A58" s="106">
        <v>35551</v>
      </c>
      <c r="B58" s="107">
        <v>118.99</v>
      </c>
      <c r="C58" s="108">
        <f t="shared" si="0"/>
        <v>-5.1948051948052028</v>
      </c>
    </row>
    <row r="59" spans="1:3" x14ac:dyDescent="0.15">
      <c r="A59" s="106">
        <v>35582</v>
      </c>
      <c r="B59" s="107">
        <v>114.2</v>
      </c>
      <c r="C59" s="108">
        <f t="shared" si="0"/>
        <v>-4.0255483654088513</v>
      </c>
    </row>
    <row r="60" spans="1:3" x14ac:dyDescent="0.15">
      <c r="A60" s="106">
        <v>35612</v>
      </c>
      <c r="B60" s="107">
        <v>115.16</v>
      </c>
      <c r="C60" s="108">
        <f t="shared" si="0"/>
        <v>0.84063047285463555</v>
      </c>
    </row>
    <row r="61" spans="1:3" x14ac:dyDescent="0.15">
      <c r="A61" s="106">
        <v>35643</v>
      </c>
      <c r="B61" s="107">
        <v>117.9</v>
      </c>
      <c r="C61" s="108">
        <f t="shared" si="0"/>
        <v>2.3792983674887194</v>
      </c>
    </row>
    <row r="62" spans="1:3" x14ac:dyDescent="0.15">
      <c r="A62" s="106">
        <v>35674</v>
      </c>
      <c r="B62" s="107">
        <v>120.74</v>
      </c>
      <c r="C62" s="108">
        <f t="shared" si="0"/>
        <v>2.4088210347752237</v>
      </c>
    </row>
    <row r="63" spans="1:3" x14ac:dyDescent="0.15">
      <c r="A63" s="106">
        <v>35704</v>
      </c>
      <c r="B63" s="107">
        <v>121.06</v>
      </c>
      <c r="C63" s="108">
        <f t="shared" si="0"/>
        <v>0.26503230081166756</v>
      </c>
    </row>
    <row r="64" spans="1:3" x14ac:dyDescent="0.15">
      <c r="A64" s="106">
        <v>35735</v>
      </c>
      <c r="B64" s="107">
        <v>125.27</v>
      </c>
      <c r="C64" s="108">
        <f t="shared" si="0"/>
        <v>3.4776144060796246</v>
      </c>
    </row>
    <row r="65" spans="1:3" x14ac:dyDescent="0.15">
      <c r="A65" s="106">
        <v>35765</v>
      </c>
      <c r="B65" s="107">
        <v>129.47</v>
      </c>
      <c r="C65" s="108">
        <f t="shared" si="0"/>
        <v>3.3527580426279262</v>
      </c>
    </row>
    <row r="66" spans="1:3" x14ac:dyDescent="0.15">
      <c r="A66" s="106">
        <v>35796</v>
      </c>
      <c r="B66" s="107">
        <v>129.44999999999999</v>
      </c>
      <c r="C66" s="108">
        <f t="shared" si="0"/>
        <v>-1.5447594037236605E-2</v>
      </c>
    </row>
    <row r="67" spans="1:3" x14ac:dyDescent="0.15">
      <c r="A67" s="106">
        <v>35827</v>
      </c>
      <c r="B67" s="107">
        <v>126</v>
      </c>
      <c r="C67" s="108">
        <f t="shared" si="0"/>
        <v>-2.6651216685979056</v>
      </c>
    </row>
    <row r="68" spans="1:3" x14ac:dyDescent="0.15">
      <c r="A68" s="106">
        <v>35855</v>
      </c>
      <c r="B68" s="107">
        <v>128.69</v>
      </c>
      <c r="C68" s="108">
        <f t="shared" ref="C68:C131" si="1">(B68-B67)/B67*100</f>
        <v>2.1349206349206331</v>
      </c>
    </row>
    <row r="69" spans="1:3" x14ac:dyDescent="0.15">
      <c r="A69" s="106">
        <v>35886</v>
      </c>
      <c r="B69" s="107">
        <v>131.66999999999999</v>
      </c>
      <c r="C69" s="108">
        <f t="shared" si="1"/>
        <v>2.3156422410443622</v>
      </c>
    </row>
    <row r="70" spans="1:3" x14ac:dyDescent="0.15">
      <c r="A70" s="106">
        <v>35916</v>
      </c>
      <c r="B70" s="107">
        <v>135</v>
      </c>
      <c r="C70" s="108">
        <f t="shared" si="1"/>
        <v>2.5290498974709599</v>
      </c>
    </row>
    <row r="71" spans="1:3" x14ac:dyDescent="0.15">
      <c r="A71" s="106">
        <v>35947</v>
      </c>
      <c r="B71" s="107">
        <v>140.57</v>
      </c>
      <c r="C71" s="108">
        <f t="shared" si="1"/>
        <v>4.1259259259259213</v>
      </c>
    </row>
    <row r="72" spans="1:3" x14ac:dyDescent="0.15">
      <c r="A72" s="106">
        <v>35977</v>
      </c>
      <c r="B72" s="107">
        <v>140.72999999999999</v>
      </c>
      <c r="C72" s="108">
        <f t="shared" si="1"/>
        <v>0.11382229494201934</v>
      </c>
    </row>
    <row r="73" spans="1:3" x14ac:dyDescent="0.15">
      <c r="A73" s="106">
        <v>36008</v>
      </c>
      <c r="B73" s="107">
        <v>144.66999999999999</v>
      </c>
      <c r="C73" s="108">
        <f t="shared" si="1"/>
        <v>2.7996873445605046</v>
      </c>
    </row>
    <row r="74" spans="1:3" x14ac:dyDescent="0.15">
      <c r="A74" s="106">
        <v>36039</v>
      </c>
      <c r="B74" s="107">
        <v>134.59</v>
      </c>
      <c r="C74" s="108">
        <f t="shared" si="1"/>
        <v>-6.9675813921338117</v>
      </c>
    </row>
    <row r="75" spans="1:3" x14ac:dyDescent="0.15">
      <c r="A75" s="106">
        <v>36069</v>
      </c>
      <c r="B75" s="107">
        <v>121.3</v>
      </c>
      <c r="C75" s="108">
        <f t="shared" si="1"/>
        <v>-9.8744334645961853</v>
      </c>
    </row>
    <row r="76" spans="1:3" x14ac:dyDescent="0.15">
      <c r="A76" s="106">
        <v>36100</v>
      </c>
      <c r="B76" s="107">
        <v>120.58</v>
      </c>
      <c r="C76" s="108">
        <f t="shared" si="1"/>
        <v>-0.59356966199505268</v>
      </c>
    </row>
    <row r="77" spans="1:3" x14ac:dyDescent="0.15">
      <c r="A77" s="106">
        <v>36130</v>
      </c>
      <c r="B77" s="107">
        <v>117.54</v>
      </c>
      <c r="C77" s="108">
        <f t="shared" si="1"/>
        <v>-2.5211477857024316</v>
      </c>
    </row>
    <row r="78" spans="1:3" x14ac:dyDescent="0.15">
      <c r="A78" s="106">
        <v>36161</v>
      </c>
      <c r="B78" s="107">
        <v>113.18</v>
      </c>
      <c r="C78" s="108">
        <f t="shared" si="1"/>
        <v>-3.709375531733877</v>
      </c>
    </row>
    <row r="79" spans="1:3" x14ac:dyDescent="0.15">
      <c r="A79" s="106">
        <v>36192</v>
      </c>
      <c r="B79" s="107">
        <v>116.66</v>
      </c>
      <c r="C79" s="108">
        <f t="shared" si="1"/>
        <v>3.074748188725914</v>
      </c>
    </row>
    <row r="80" spans="1:3" x14ac:dyDescent="0.15">
      <c r="A80" s="106">
        <v>36220</v>
      </c>
      <c r="B80" s="107">
        <v>119.78</v>
      </c>
      <c r="C80" s="108">
        <f t="shared" si="1"/>
        <v>2.6744385393451093</v>
      </c>
    </row>
    <row r="81" spans="1:3" x14ac:dyDescent="0.15">
      <c r="A81" s="106">
        <v>36251</v>
      </c>
      <c r="B81" s="107">
        <v>119.81</v>
      </c>
      <c r="C81" s="108">
        <f t="shared" si="1"/>
        <v>2.5045917515445933E-2</v>
      </c>
    </row>
    <row r="82" spans="1:3" x14ac:dyDescent="0.15">
      <c r="A82" s="106">
        <v>36281</v>
      </c>
      <c r="B82" s="107">
        <v>122.11</v>
      </c>
      <c r="C82" s="108">
        <f t="shared" si="1"/>
        <v>1.9197062014856832</v>
      </c>
    </row>
    <row r="83" spans="1:3" x14ac:dyDescent="0.15">
      <c r="A83" s="106">
        <v>36312</v>
      </c>
      <c r="B83" s="107">
        <v>120.9</v>
      </c>
      <c r="C83" s="108">
        <f t="shared" si="1"/>
        <v>-0.99090983539431143</v>
      </c>
    </row>
    <row r="84" spans="1:3" x14ac:dyDescent="0.15">
      <c r="A84" s="106">
        <v>36342</v>
      </c>
      <c r="B84" s="107">
        <v>119.86</v>
      </c>
      <c r="C84" s="108">
        <f t="shared" si="1"/>
        <v>-0.86021505376344609</v>
      </c>
    </row>
    <row r="85" spans="1:3" x14ac:dyDescent="0.15">
      <c r="A85" s="106">
        <v>36373</v>
      </c>
      <c r="B85" s="107">
        <v>113.4</v>
      </c>
      <c r="C85" s="108">
        <f t="shared" si="1"/>
        <v>-5.3896212247622168</v>
      </c>
    </row>
    <row r="86" spans="1:3" x14ac:dyDescent="0.15">
      <c r="A86" s="106">
        <v>36404</v>
      </c>
      <c r="B86" s="107">
        <v>107.57</v>
      </c>
      <c r="C86" s="108">
        <f t="shared" si="1"/>
        <v>-5.1410934744268184</v>
      </c>
    </row>
    <row r="87" spans="1:3" x14ac:dyDescent="0.15">
      <c r="A87" s="106">
        <v>36434</v>
      </c>
      <c r="B87" s="107">
        <v>105.97</v>
      </c>
      <c r="C87" s="108">
        <f t="shared" si="1"/>
        <v>-1.4874035511759733</v>
      </c>
    </row>
    <row r="88" spans="1:3" x14ac:dyDescent="0.15">
      <c r="A88" s="106">
        <v>36465</v>
      </c>
      <c r="B88" s="107">
        <v>104.96</v>
      </c>
      <c r="C88" s="108">
        <f t="shared" si="1"/>
        <v>-0.95309993394357384</v>
      </c>
    </row>
    <row r="89" spans="1:3" x14ac:dyDescent="0.15">
      <c r="A89" s="106">
        <v>36495</v>
      </c>
      <c r="B89" s="107">
        <v>102.68</v>
      </c>
      <c r="C89" s="108">
        <f t="shared" si="1"/>
        <v>-2.1722560975609633</v>
      </c>
    </row>
    <row r="90" spans="1:3" x14ac:dyDescent="0.15">
      <c r="A90" s="106">
        <v>36526</v>
      </c>
      <c r="B90" s="107">
        <v>105.16</v>
      </c>
      <c r="C90" s="108">
        <f t="shared" si="1"/>
        <v>2.4152707440592032</v>
      </c>
    </row>
    <row r="91" spans="1:3" x14ac:dyDescent="0.15">
      <c r="A91" s="106">
        <v>36557</v>
      </c>
      <c r="B91" s="107">
        <v>109.34</v>
      </c>
      <c r="C91" s="108">
        <f t="shared" si="1"/>
        <v>3.9748953974895467</v>
      </c>
    </row>
    <row r="92" spans="1:3" x14ac:dyDescent="0.15">
      <c r="A92" s="106">
        <v>36586</v>
      </c>
      <c r="B92" s="107">
        <v>106.71</v>
      </c>
      <c r="C92" s="108">
        <f t="shared" si="1"/>
        <v>-2.4053411377355127</v>
      </c>
    </row>
    <row r="93" spans="1:3" x14ac:dyDescent="0.15">
      <c r="A93" s="106">
        <v>36617</v>
      </c>
      <c r="B93" s="107">
        <v>105.48</v>
      </c>
      <c r="C93" s="108">
        <f t="shared" si="1"/>
        <v>-1.1526567332021271</v>
      </c>
    </row>
    <row r="94" spans="1:3" x14ac:dyDescent="0.15">
      <c r="A94" s="106">
        <v>36647</v>
      </c>
      <c r="B94" s="107">
        <v>108.11</v>
      </c>
      <c r="C94" s="108">
        <f t="shared" si="1"/>
        <v>2.4933636708380691</v>
      </c>
    </row>
    <row r="95" spans="1:3" x14ac:dyDescent="0.15">
      <c r="A95" s="106">
        <v>36678</v>
      </c>
      <c r="B95" s="107">
        <v>106.23</v>
      </c>
      <c r="C95" s="108">
        <f t="shared" si="1"/>
        <v>-1.7389695680325552</v>
      </c>
    </row>
    <row r="96" spans="1:3" x14ac:dyDescent="0.15">
      <c r="A96" s="106">
        <v>36708</v>
      </c>
      <c r="B96" s="107">
        <v>107.9</v>
      </c>
      <c r="C96" s="108">
        <f t="shared" si="1"/>
        <v>1.5720606231761289</v>
      </c>
    </row>
    <row r="97" spans="1:3" x14ac:dyDescent="0.15">
      <c r="A97" s="106">
        <v>36739</v>
      </c>
      <c r="B97" s="107">
        <v>108.07</v>
      </c>
      <c r="C97" s="108">
        <f t="shared" si="1"/>
        <v>0.15755329008339897</v>
      </c>
    </row>
    <row r="98" spans="1:3" x14ac:dyDescent="0.15">
      <c r="A98" s="106">
        <v>36770</v>
      </c>
      <c r="B98" s="107">
        <v>106.75</v>
      </c>
      <c r="C98" s="108">
        <f t="shared" si="1"/>
        <v>-1.2214305542703741</v>
      </c>
    </row>
    <row r="99" spans="1:3" x14ac:dyDescent="0.15">
      <c r="A99" s="106">
        <v>36800</v>
      </c>
      <c r="B99" s="107">
        <v>108.36</v>
      </c>
      <c r="C99" s="108">
        <f t="shared" si="1"/>
        <v>1.5081967213114749</v>
      </c>
    </row>
    <row r="100" spans="1:3" x14ac:dyDescent="0.15">
      <c r="A100" s="106">
        <v>36831</v>
      </c>
      <c r="B100" s="107">
        <v>108.89</v>
      </c>
      <c r="C100" s="108">
        <f t="shared" si="1"/>
        <v>0.4891103728313041</v>
      </c>
    </row>
    <row r="101" spans="1:3" x14ac:dyDescent="0.15">
      <c r="A101" s="106">
        <v>36861</v>
      </c>
      <c r="B101" s="107">
        <v>112.21</v>
      </c>
      <c r="C101" s="108">
        <f t="shared" si="1"/>
        <v>3.0489484801175437</v>
      </c>
    </row>
    <row r="102" spans="1:3" x14ac:dyDescent="0.15">
      <c r="A102" s="106">
        <v>36892</v>
      </c>
      <c r="B102" s="107">
        <v>117.1</v>
      </c>
      <c r="C102" s="108">
        <f t="shared" si="1"/>
        <v>4.35790036538633</v>
      </c>
    </row>
    <row r="103" spans="1:3" x14ac:dyDescent="0.15">
      <c r="A103" s="106">
        <v>36923</v>
      </c>
      <c r="B103" s="107">
        <v>116.04</v>
      </c>
      <c r="C103" s="108">
        <f t="shared" si="1"/>
        <v>-0.90520922288641159</v>
      </c>
    </row>
    <row r="104" spans="1:3" x14ac:dyDescent="0.15">
      <c r="A104" s="106">
        <v>36951</v>
      </c>
      <c r="B104" s="107">
        <v>121.12</v>
      </c>
      <c r="C104" s="108">
        <f t="shared" si="1"/>
        <v>4.3778007583591849</v>
      </c>
    </row>
    <row r="105" spans="1:3" x14ac:dyDescent="0.15">
      <c r="A105" s="106">
        <v>36982</v>
      </c>
      <c r="B105" s="107">
        <v>123.83</v>
      </c>
      <c r="C105" s="108">
        <f t="shared" si="1"/>
        <v>2.2374504623513816</v>
      </c>
    </row>
    <row r="106" spans="1:3" x14ac:dyDescent="0.15">
      <c r="A106" s="106">
        <v>37012</v>
      </c>
      <c r="B106" s="107">
        <v>121.93</v>
      </c>
      <c r="C106" s="108">
        <f t="shared" si="1"/>
        <v>-1.5343616248081979</v>
      </c>
    </row>
    <row r="107" spans="1:3" x14ac:dyDescent="0.15">
      <c r="A107" s="106">
        <v>37043</v>
      </c>
      <c r="B107" s="107">
        <v>122.15</v>
      </c>
      <c r="C107" s="108">
        <f t="shared" si="1"/>
        <v>0.18043139506273997</v>
      </c>
    </row>
    <row r="108" spans="1:3" x14ac:dyDescent="0.15">
      <c r="A108" s="106">
        <v>37073</v>
      </c>
      <c r="B108" s="107">
        <v>124.68</v>
      </c>
      <c r="C108" s="108">
        <f t="shared" si="1"/>
        <v>2.071223905034794</v>
      </c>
    </row>
    <row r="109" spans="1:3" x14ac:dyDescent="0.15">
      <c r="A109" s="106">
        <v>37104</v>
      </c>
      <c r="B109" s="107">
        <v>121.61</v>
      </c>
      <c r="C109" s="108">
        <f t="shared" si="1"/>
        <v>-2.4623034969522033</v>
      </c>
    </row>
    <row r="110" spans="1:3" x14ac:dyDescent="0.15">
      <c r="A110" s="106">
        <v>37135</v>
      </c>
      <c r="B110" s="107">
        <v>118.98</v>
      </c>
      <c r="C110" s="108">
        <f t="shared" si="1"/>
        <v>-2.1626510977715609</v>
      </c>
    </row>
    <row r="111" spans="1:3" x14ac:dyDescent="0.15">
      <c r="A111" s="106">
        <v>37165</v>
      </c>
      <c r="B111" s="107">
        <v>121.28</v>
      </c>
      <c r="C111" s="108">
        <f t="shared" si="1"/>
        <v>1.9330979996638065</v>
      </c>
    </row>
    <row r="112" spans="1:3" x14ac:dyDescent="0.15">
      <c r="A112" s="106">
        <v>37196</v>
      </c>
      <c r="B112" s="107">
        <v>122.31</v>
      </c>
      <c r="C112" s="108">
        <f t="shared" si="1"/>
        <v>0.84927440633245466</v>
      </c>
    </row>
    <row r="113" spans="1:3" x14ac:dyDescent="0.15">
      <c r="A113" s="106">
        <v>37226</v>
      </c>
      <c r="B113" s="107">
        <v>127.36</v>
      </c>
      <c r="C113" s="108">
        <f t="shared" si="1"/>
        <v>4.1288529147248774</v>
      </c>
    </row>
    <row r="114" spans="1:3" x14ac:dyDescent="0.15">
      <c r="A114" s="106">
        <v>37257</v>
      </c>
      <c r="B114" s="107">
        <v>132.66</v>
      </c>
      <c r="C114" s="108">
        <f t="shared" si="1"/>
        <v>4.1614321608040177</v>
      </c>
    </row>
    <row r="115" spans="1:3" x14ac:dyDescent="0.15">
      <c r="A115" s="106">
        <v>37288</v>
      </c>
      <c r="B115" s="107">
        <v>133.52000000000001</v>
      </c>
      <c r="C115" s="108">
        <f t="shared" si="1"/>
        <v>0.64827378260215118</v>
      </c>
    </row>
    <row r="116" spans="1:3" x14ac:dyDescent="0.15">
      <c r="A116" s="106">
        <v>37316</v>
      </c>
      <c r="B116" s="107">
        <v>131.19999999999999</v>
      </c>
      <c r="C116" s="108">
        <f t="shared" si="1"/>
        <v>-1.7375674056321309</v>
      </c>
    </row>
    <row r="117" spans="1:3" x14ac:dyDescent="0.15">
      <c r="A117" s="106">
        <v>37347</v>
      </c>
      <c r="B117" s="107">
        <v>131.07</v>
      </c>
      <c r="C117" s="108">
        <f t="shared" si="1"/>
        <v>-9.9085365853655072E-2</v>
      </c>
    </row>
    <row r="118" spans="1:3" x14ac:dyDescent="0.15">
      <c r="A118" s="106">
        <v>37377</v>
      </c>
      <c r="B118" s="107">
        <v>126.48</v>
      </c>
      <c r="C118" s="108">
        <f t="shared" si="1"/>
        <v>-3.5019455252918203</v>
      </c>
    </row>
    <row r="119" spans="1:3" x14ac:dyDescent="0.15">
      <c r="A119" s="106">
        <v>37408</v>
      </c>
      <c r="B119" s="107">
        <v>123.6</v>
      </c>
      <c r="C119" s="108">
        <f t="shared" si="1"/>
        <v>-2.2770398481973508</v>
      </c>
    </row>
    <row r="120" spans="1:3" x14ac:dyDescent="0.15">
      <c r="A120" s="106">
        <v>37438</v>
      </c>
      <c r="B120" s="107">
        <v>118.07</v>
      </c>
      <c r="C120" s="108">
        <f t="shared" si="1"/>
        <v>-4.4741100323624607</v>
      </c>
    </row>
    <row r="121" spans="1:3" x14ac:dyDescent="0.15">
      <c r="A121" s="106">
        <v>37469</v>
      </c>
      <c r="B121" s="107">
        <v>119.01</v>
      </c>
      <c r="C121" s="108">
        <f t="shared" si="1"/>
        <v>0.79613788430593047</v>
      </c>
    </row>
    <row r="122" spans="1:3" x14ac:dyDescent="0.15">
      <c r="A122" s="106">
        <v>37500</v>
      </c>
      <c r="B122" s="107">
        <v>120.5</v>
      </c>
      <c r="C122" s="108">
        <f t="shared" si="1"/>
        <v>1.2519956306192714</v>
      </c>
    </row>
    <row r="123" spans="1:3" x14ac:dyDescent="0.15">
      <c r="A123" s="106">
        <v>37530</v>
      </c>
      <c r="B123" s="107">
        <v>123.86</v>
      </c>
      <c r="C123" s="108">
        <f t="shared" si="1"/>
        <v>2.7883817427385891</v>
      </c>
    </row>
    <row r="124" spans="1:3" x14ac:dyDescent="0.15">
      <c r="A124" s="106">
        <v>37561</v>
      </c>
      <c r="B124" s="107">
        <v>121.49</v>
      </c>
      <c r="C124" s="108">
        <f t="shared" si="1"/>
        <v>-1.9134506701114198</v>
      </c>
    </row>
    <row r="125" spans="1:3" x14ac:dyDescent="0.15">
      <c r="A125" s="106">
        <v>37591</v>
      </c>
      <c r="B125" s="107">
        <v>122.27</v>
      </c>
      <c r="C125" s="108">
        <f t="shared" si="1"/>
        <v>0.64202815046505979</v>
      </c>
    </row>
    <row r="126" spans="1:3" x14ac:dyDescent="0.15">
      <c r="A126" s="106">
        <v>37622</v>
      </c>
      <c r="B126" s="107">
        <v>118.65</v>
      </c>
      <c r="C126" s="108">
        <f t="shared" si="1"/>
        <v>-2.9606608325836188</v>
      </c>
    </row>
    <row r="127" spans="1:3" x14ac:dyDescent="0.15">
      <c r="A127" s="106">
        <v>37653</v>
      </c>
      <c r="B127" s="107">
        <v>119.27</v>
      </c>
      <c r="C127" s="108">
        <f t="shared" si="1"/>
        <v>0.52254530130635513</v>
      </c>
    </row>
    <row r="128" spans="1:3" x14ac:dyDescent="0.15">
      <c r="A128" s="106">
        <v>37681</v>
      </c>
      <c r="B128" s="107">
        <v>118.57</v>
      </c>
      <c r="C128" s="108">
        <f t="shared" si="1"/>
        <v>-0.58690366395573312</v>
      </c>
    </row>
    <row r="129" spans="1:3" x14ac:dyDescent="0.15">
      <c r="A129" s="106">
        <v>37712</v>
      </c>
      <c r="B129" s="107">
        <v>119.79</v>
      </c>
      <c r="C129" s="108">
        <f t="shared" si="1"/>
        <v>1.0289280593742205</v>
      </c>
    </row>
    <row r="130" spans="1:3" x14ac:dyDescent="0.15">
      <c r="A130" s="106">
        <v>37742</v>
      </c>
      <c r="B130" s="107">
        <v>117.26</v>
      </c>
      <c r="C130" s="108">
        <f t="shared" si="1"/>
        <v>-2.1120293847566582</v>
      </c>
    </row>
    <row r="131" spans="1:3" x14ac:dyDescent="0.15">
      <c r="A131" s="106">
        <v>37773</v>
      </c>
      <c r="B131" s="107">
        <v>118.26</v>
      </c>
      <c r="C131" s="108">
        <f t="shared" si="1"/>
        <v>0.85280573085451139</v>
      </c>
    </row>
    <row r="132" spans="1:3" x14ac:dyDescent="0.15">
      <c r="A132" s="106">
        <v>37803</v>
      </c>
      <c r="B132" s="107">
        <v>118.69</v>
      </c>
      <c r="C132" s="108">
        <f t="shared" ref="C132:C195" si="2">(B132-B131)/B131*100</f>
        <v>0.36360561474716102</v>
      </c>
    </row>
    <row r="133" spans="1:3" x14ac:dyDescent="0.15">
      <c r="A133" s="106">
        <v>37834</v>
      </c>
      <c r="B133" s="107">
        <v>118.83</v>
      </c>
      <c r="C133" s="108">
        <f t="shared" si="2"/>
        <v>0.11795433482180517</v>
      </c>
    </row>
    <row r="134" spans="1:3" x14ac:dyDescent="0.15">
      <c r="A134" s="106">
        <v>37865</v>
      </c>
      <c r="B134" s="107">
        <v>115.19</v>
      </c>
      <c r="C134" s="108">
        <f t="shared" si="2"/>
        <v>-3.0631995287385347</v>
      </c>
    </row>
    <row r="135" spans="1:3" x14ac:dyDescent="0.15">
      <c r="A135" s="106">
        <v>37895</v>
      </c>
      <c r="B135" s="107">
        <v>109.58</v>
      </c>
      <c r="C135" s="108">
        <f t="shared" si="2"/>
        <v>-4.8702144283357924</v>
      </c>
    </row>
    <row r="136" spans="1:3" x14ac:dyDescent="0.15">
      <c r="A136" s="106">
        <v>37926</v>
      </c>
      <c r="B136" s="107">
        <v>109.2</v>
      </c>
      <c r="C136" s="108">
        <f t="shared" si="2"/>
        <v>-0.34677860923525772</v>
      </c>
    </row>
    <row r="137" spans="1:3" x14ac:dyDescent="0.15">
      <c r="A137" s="106">
        <v>37956</v>
      </c>
      <c r="B137" s="107">
        <v>107.9</v>
      </c>
      <c r="C137" s="108">
        <f t="shared" si="2"/>
        <v>-1.1904761904761878</v>
      </c>
    </row>
    <row r="138" spans="1:3" x14ac:dyDescent="0.15">
      <c r="A138" s="106">
        <v>37987</v>
      </c>
      <c r="B138" s="107">
        <v>106.48</v>
      </c>
      <c r="C138" s="108">
        <f t="shared" si="2"/>
        <v>-1.3160333642261368</v>
      </c>
    </row>
    <row r="139" spans="1:3" x14ac:dyDescent="0.15">
      <c r="A139" s="106">
        <v>38018</v>
      </c>
      <c r="B139" s="107">
        <v>106.55</v>
      </c>
      <c r="C139" s="108">
        <f t="shared" si="2"/>
        <v>6.5740045078881648E-2</v>
      </c>
    </row>
    <row r="140" spans="1:3" x14ac:dyDescent="0.15">
      <c r="A140" s="106">
        <v>38047</v>
      </c>
      <c r="B140" s="107">
        <v>108.62</v>
      </c>
      <c r="C140" s="108">
        <f t="shared" si="2"/>
        <v>1.9427498826841929</v>
      </c>
    </row>
    <row r="141" spans="1:3" x14ac:dyDescent="0.15">
      <c r="A141" s="106">
        <v>38078</v>
      </c>
      <c r="B141" s="107">
        <v>107.25</v>
      </c>
      <c r="C141" s="108">
        <f t="shared" si="2"/>
        <v>-1.2612778493831749</v>
      </c>
    </row>
    <row r="142" spans="1:3" x14ac:dyDescent="0.15">
      <c r="A142" s="106">
        <v>38108</v>
      </c>
      <c r="B142" s="107">
        <v>112.35</v>
      </c>
      <c r="C142" s="108">
        <f t="shared" si="2"/>
        <v>4.7552447552447505</v>
      </c>
    </row>
    <row r="143" spans="1:3" x14ac:dyDescent="0.15">
      <c r="A143" s="106">
        <v>38139</v>
      </c>
      <c r="B143" s="107">
        <v>109.47</v>
      </c>
      <c r="C143" s="108">
        <f t="shared" si="2"/>
        <v>-2.5634178905206904</v>
      </c>
    </row>
    <row r="144" spans="1:3" x14ac:dyDescent="0.15">
      <c r="A144" s="106">
        <v>38169</v>
      </c>
      <c r="B144" s="107">
        <v>109.36</v>
      </c>
      <c r="C144" s="108">
        <f t="shared" si="2"/>
        <v>-0.10048415090892431</v>
      </c>
    </row>
    <row r="145" spans="1:3" x14ac:dyDescent="0.15">
      <c r="A145" s="106">
        <v>38200</v>
      </c>
      <c r="B145" s="107">
        <v>110.35</v>
      </c>
      <c r="C145" s="108">
        <f t="shared" si="2"/>
        <v>0.90526700804681304</v>
      </c>
    </row>
    <row r="146" spans="1:3" x14ac:dyDescent="0.15">
      <c r="A146" s="106">
        <v>38231</v>
      </c>
      <c r="B146" s="107">
        <v>110.01</v>
      </c>
      <c r="C146" s="108">
        <f t="shared" si="2"/>
        <v>-0.30811055731761594</v>
      </c>
    </row>
    <row r="147" spans="1:3" x14ac:dyDescent="0.15">
      <c r="A147" s="106">
        <v>38261</v>
      </c>
      <c r="B147" s="107">
        <v>108.92</v>
      </c>
      <c r="C147" s="108">
        <f t="shared" si="2"/>
        <v>-0.9908190164530527</v>
      </c>
    </row>
    <row r="148" spans="1:3" x14ac:dyDescent="0.15">
      <c r="A148" s="106">
        <v>38292</v>
      </c>
      <c r="B148" s="107">
        <v>104.9</v>
      </c>
      <c r="C148" s="108">
        <f t="shared" si="2"/>
        <v>-3.6907822254865921</v>
      </c>
    </row>
    <row r="149" spans="1:3" x14ac:dyDescent="0.15">
      <c r="A149" s="106">
        <v>38322</v>
      </c>
      <c r="B149" s="107">
        <v>103.84</v>
      </c>
      <c r="C149" s="108">
        <f t="shared" si="2"/>
        <v>-1.0104861773117277</v>
      </c>
    </row>
    <row r="150" spans="1:3" x14ac:dyDescent="0.15">
      <c r="A150" s="106">
        <v>38353</v>
      </c>
      <c r="B150" s="107">
        <v>103.21</v>
      </c>
      <c r="C150" s="108">
        <f t="shared" si="2"/>
        <v>-0.60670261941449311</v>
      </c>
    </row>
    <row r="151" spans="1:3" x14ac:dyDescent="0.15">
      <c r="A151" s="106">
        <v>38384</v>
      </c>
      <c r="B151" s="107">
        <v>104.88</v>
      </c>
      <c r="C151" s="108">
        <f t="shared" si="2"/>
        <v>1.6180602654781531</v>
      </c>
    </row>
    <row r="152" spans="1:3" x14ac:dyDescent="0.15">
      <c r="A152" s="106">
        <v>38412</v>
      </c>
      <c r="B152" s="107">
        <v>105.31</v>
      </c>
      <c r="C152" s="108">
        <f t="shared" si="2"/>
        <v>0.40999237223494167</v>
      </c>
    </row>
    <row r="153" spans="1:3" x14ac:dyDescent="0.15">
      <c r="A153" s="106">
        <v>38443</v>
      </c>
      <c r="B153" s="107">
        <v>107.36</v>
      </c>
      <c r="C153" s="108">
        <f t="shared" si="2"/>
        <v>1.9466337479821454</v>
      </c>
    </row>
    <row r="154" spans="1:3" x14ac:dyDescent="0.15">
      <c r="A154" s="106">
        <v>38473</v>
      </c>
      <c r="B154" s="107">
        <v>106.91</v>
      </c>
      <c r="C154" s="108">
        <f t="shared" si="2"/>
        <v>-0.41915052160954064</v>
      </c>
    </row>
    <row r="155" spans="1:3" x14ac:dyDescent="0.15">
      <c r="A155" s="106">
        <v>38504</v>
      </c>
      <c r="B155" s="107">
        <v>108.63</v>
      </c>
      <c r="C155" s="108">
        <f t="shared" si="2"/>
        <v>1.608829856888971</v>
      </c>
    </row>
    <row r="156" spans="1:3" x14ac:dyDescent="0.15">
      <c r="A156" s="106">
        <v>38534</v>
      </c>
      <c r="B156" s="107">
        <v>111.93</v>
      </c>
      <c r="C156" s="108">
        <f t="shared" si="2"/>
        <v>3.0378348522507701</v>
      </c>
    </row>
    <row r="157" spans="1:3" x14ac:dyDescent="0.15">
      <c r="A157" s="106">
        <v>38565</v>
      </c>
      <c r="B157" s="107">
        <v>110.72</v>
      </c>
      <c r="C157" s="108">
        <f t="shared" si="2"/>
        <v>-1.0810327883498685</v>
      </c>
    </row>
    <row r="158" spans="1:3" x14ac:dyDescent="0.15">
      <c r="A158" s="106">
        <v>38596</v>
      </c>
      <c r="B158" s="107">
        <v>111.06</v>
      </c>
      <c r="C158" s="108">
        <f t="shared" si="2"/>
        <v>0.30708092485549443</v>
      </c>
    </row>
    <row r="159" spans="1:3" x14ac:dyDescent="0.15">
      <c r="A159" s="106">
        <v>38626</v>
      </c>
      <c r="B159" s="107">
        <v>114.82</v>
      </c>
      <c r="C159" s="108">
        <f t="shared" si="2"/>
        <v>3.3855573563839281</v>
      </c>
    </row>
    <row r="160" spans="1:3" x14ac:dyDescent="0.15">
      <c r="A160" s="106">
        <v>38657</v>
      </c>
      <c r="B160" s="107">
        <v>118.41</v>
      </c>
      <c r="C160" s="108">
        <f t="shared" si="2"/>
        <v>3.126632990768162</v>
      </c>
    </row>
    <row r="161" spans="1:3" x14ac:dyDescent="0.15">
      <c r="A161" s="106">
        <v>38687</v>
      </c>
      <c r="B161" s="107">
        <v>118.64</v>
      </c>
      <c r="C161" s="108">
        <f t="shared" si="2"/>
        <v>0.1942403513216823</v>
      </c>
    </row>
    <row r="162" spans="1:3" x14ac:dyDescent="0.15">
      <c r="A162" s="106">
        <v>38718</v>
      </c>
      <c r="B162" s="107">
        <v>115.45</v>
      </c>
      <c r="C162" s="108">
        <f t="shared" si="2"/>
        <v>-2.6888064733647994</v>
      </c>
    </row>
    <row r="163" spans="1:3" x14ac:dyDescent="0.15">
      <c r="A163" s="106">
        <v>38749</v>
      </c>
      <c r="B163" s="107">
        <v>117.89</v>
      </c>
      <c r="C163" s="108">
        <f t="shared" si="2"/>
        <v>2.1134690342139431</v>
      </c>
    </row>
    <row r="164" spans="1:3" x14ac:dyDescent="0.15">
      <c r="A164" s="106">
        <v>38777</v>
      </c>
      <c r="B164" s="107">
        <v>117.31</v>
      </c>
      <c r="C164" s="108">
        <f t="shared" si="2"/>
        <v>-0.49198405293069664</v>
      </c>
    </row>
    <row r="165" spans="1:3" x14ac:dyDescent="0.15">
      <c r="A165" s="106">
        <v>38808</v>
      </c>
      <c r="B165" s="107">
        <v>117.11</v>
      </c>
      <c r="C165" s="108">
        <f t="shared" si="2"/>
        <v>-0.17048844940755506</v>
      </c>
    </row>
    <row r="166" spans="1:3" x14ac:dyDescent="0.15">
      <c r="A166" s="106">
        <v>38838</v>
      </c>
      <c r="B166" s="107">
        <v>111.51</v>
      </c>
      <c r="C166" s="108">
        <f t="shared" si="2"/>
        <v>-4.7818290496114715</v>
      </c>
    </row>
    <row r="167" spans="1:3" x14ac:dyDescent="0.15">
      <c r="A167" s="106">
        <v>38869</v>
      </c>
      <c r="B167" s="107">
        <v>114.53</v>
      </c>
      <c r="C167" s="108">
        <f t="shared" si="2"/>
        <v>2.7082772845484673</v>
      </c>
    </row>
    <row r="168" spans="1:3" x14ac:dyDescent="0.15">
      <c r="A168" s="106">
        <v>38899</v>
      </c>
      <c r="B168" s="107">
        <v>115.67</v>
      </c>
      <c r="C168" s="108">
        <f t="shared" si="2"/>
        <v>0.99537239151314105</v>
      </c>
    </row>
    <row r="169" spans="1:3" x14ac:dyDescent="0.15">
      <c r="A169" s="106">
        <v>38930</v>
      </c>
      <c r="B169" s="107">
        <v>115.88</v>
      </c>
      <c r="C169" s="108">
        <f t="shared" si="2"/>
        <v>0.18155096394916032</v>
      </c>
    </row>
    <row r="170" spans="1:3" x14ac:dyDescent="0.15">
      <c r="A170" s="106">
        <v>38961</v>
      </c>
      <c r="B170" s="107">
        <v>117.01</v>
      </c>
      <c r="C170" s="108">
        <f t="shared" si="2"/>
        <v>0.97514670348637367</v>
      </c>
    </row>
    <row r="171" spans="1:3" x14ac:dyDescent="0.15">
      <c r="A171" s="106">
        <v>38991</v>
      </c>
      <c r="B171" s="107">
        <v>118.66</v>
      </c>
      <c r="C171" s="108">
        <f t="shared" si="2"/>
        <v>1.4101358858217172</v>
      </c>
    </row>
    <row r="172" spans="1:3" x14ac:dyDescent="0.15">
      <c r="A172" s="106">
        <v>39022</v>
      </c>
      <c r="B172" s="107">
        <v>117.35</v>
      </c>
      <c r="C172" s="108">
        <f t="shared" si="2"/>
        <v>-1.1039946064385657</v>
      </c>
    </row>
    <row r="173" spans="1:3" x14ac:dyDescent="0.15">
      <c r="A173" s="106">
        <v>39052</v>
      </c>
      <c r="B173" s="107">
        <v>117.3</v>
      </c>
      <c r="C173" s="108">
        <f t="shared" si="2"/>
        <v>-4.2607584149976278E-2</v>
      </c>
    </row>
    <row r="174" spans="1:3" x14ac:dyDescent="0.15">
      <c r="A174" s="106">
        <v>39083</v>
      </c>
      <c r="B174" s="107">
        <v>120.58</v>
      </c>
      <c r="C174" s="108">
        <f t="shared" si="2"/>
        <v>2.7962489343563521</v>
      </c>
    </row>
    <row r="175" spans="1:3" x14ac:dyDescent="0.15">
      <c r="A175" s="106">
        <v>39114</v>
      </c>
      <c r="B175" s="107">
        <v>120.45</v>
      </c>
      <c r="C175" s="108">
        <f t="shared" si="2"/>
        <v>-0.10781224083595577</v>
      </c>
    </row>
    <row r="176" spans="1:3" x14ac:dyDescent="0.15">
      <c r="A176" s="106">
        <v>39142</v>
      </c>
      <c r="B176" s="107">
        <v>117.28</v>
      </c>
      <c r="C176" s="108">
        <f t="shared" si="2"/>
        <v>-2.6317974263179758</v>
      </c>
    </row>
    <row r="177" spans="1:3" x14ac:dyDescent="0.15">
      <c r="A177" s="106">
        <v>39173</v>
      </c>
      <c r="B177" s="107">
        <v>118.83</v>
      </c>
      <c r="C177" s="108">
        <f t="shared" si="2"/>
        <v>1.3216234652114573</v>
      </c>
    </row>
    <row r="178" spans="1:3" x14ac:dyDescent="0.15">
      <c r="A178" s="106">
        <v>39203</v>
      </c>
      <c r="B178" s="107">
        <v>120.73</v>
      </c>
      <c r="C178" s="108">
        <f t="shared" si="2"/>
        <v>1.5989228309349541</v>
      </c>
    </row>
    <row r="179" spans="1:3" x14ac:dyDescent="0.15">
      <c r="A179" s="106">
        <v>39234</v>
      </c>
      <c r="B179" s="107">
        <v>122.62</v>
      </c>
      <c r="C179" s="108">
        <f t="shared" si="2"/>
        <v>1.565476683508656</v>
      </c>
    </row>
    <row r="180" spans="1:3" x14ac:dyDescent="0.15">
      <c r="A180" s="106">
        <v>39264</v>
      </c>
      <c r="B180" s="107">
        <v>121.59</v>
      </c>
      <c r="C180" s="108">
        <f t="shared" si="2"/>
        <v>-0.83999347577882988</v>
      </c>
    </row>
    <row r="181" spans="1:3" x14ac:dyDescent="0.15">
      <c r="A181" s="106">
        <v>39295</v>
      </c>
      <c r="B181" s="107">
        <v>116.72</v>
      </c>
      <c r="C181" s="108">
        <f t="shared" si="2"/>
        <v>-4.0052635907558223</v>
      </c>
    </row>
    <row r="182" spans="1:3" x14ac:dyDescent="0.15">
      <c r="A182" s="106">
        <v>39326</v>
      </c>
      <c r="B182" s="107">
        <v>115.01</v>
      </c>
      <c r="C182" s="108">
        <f t="shared" si="2"/>
        <v>-1.4650445510623662</v>
      </c>
    </row>
    <row r="183" spans="1:3" x14ac:dyDescent="0.15">
      <c r="A183" s="106">
        <v>39356</v>
      </c>
      <c r="B183" s="107">
        <v>115.74</v>
      </c>
      <c r="C183" s="108">
        <f t="shared" si="2"/>
        <v>0.63472741500738172</v>
      </c>
    </row>
    <row r="184" spans="1:3" x14ac:dyDescent="0.15">
      <c r="A184" s="106">
        <v>39387</v>
      </c>
      <c r="B184" s="107">
        <v>111.21</v>
      </c>
      <c r="C184" s="108">
        <f t="shared" si="2"/>
        <v>-3.9139450492483165</v>
      </c>
    </row>
    <row r="185" spans="1:3" x14ac:dyDescent="0.15">
      <c r="A185" s="106">
        <v>39417</v>
      </c>
      <c r="B185" s="107">
        <v>112.34</v>
      </c>
      <c r="C185" s="108">
        <f t="shared" si="2"/>
        <v>1.0160956748493928</v>
      </c>
    </row>
    <row r="186" spans="1:3" x14ac:dyDescent="0.15">
      <c r="A186" s="106">
        <v>39448</v>
      </c>
      <c r="B186" s="107">
        <v>107.66</v>
      </c>
      <c r="C186" s="108">
        <f t="shared" si="2"/>
        <v>-4.1659248709275474</v>
      </c>
    </row>
    <row r="187" spans="1:3" x14ac:dyDescent="0.15">
      <c r="A187" s="106">
        <v>39479</v>
      </c>
      <c r="B187" s="107">
        <v>107.16</v>
      </c>
      <c r="C187" s="108">
        <f t="shared" si="2"/>
        <v>-0.46442504179825372</v>
      </c>
    </row>
    <row r="188" spans="1:3" x14ac:dyDescent="0.15">
      <c r="A188" s="106">
        <v>39508</v>
      </c>
      <c r="B188" s="107">
        <v>100.79</v>
      </c>
      <c r="C188" s="108">
        <f t="shared" si="2"/>
        <v>-5.9443822321761761</v>
      </c>
    </row>
    <row r="189" spans="1:3" x14ac:dyDescent="0.15">
      <c r="A189" s="106">
        <v>39539</v>
      </c>
      <c r="B189" s="107">
        <v>102.49</v>
      </c>
      <c r="C189" s="108">
        <f t="shared" si="2"/>
        <v>1.6866752654033024</v>
      </c>
    </row>
    <row r="190" spans="1:3" x14ac:dyDescent="0.15">
      <c r="A190" s="106">
        <v>39569</v>
      </c>
      <c r="B190" s="107">
        <v>104.14</v>
      </c>
      <c r="C190" s="108">
        <f t="shared" si="2"/>
        <v>1.6099131622597382</v>
      </c>
    </row>
    <row r="191" spans="1:3" x14ac:dyDescent="0.15">
      <c r="A191" s="106">
        <v>39600</v>
      </c>
      <c r="B191" s="107">
        <v>106.9</v>
      </c>
      <c r="C191" s="108">
        <f t="shared" si="2"/>
        <v>2.6502784712886545</v>
      </c>
    </row>
    <row r="192" spans="1:3" x14ac:dyDescent="0.15">
      <c r="A192" s="106">
        <v>39630</v>
      </c>
      <c r="B192" s="107">
        <v>106.81</v>
      </c>
      <c r="C192" s="108">
        <f t="shared" si="2"/>
        <v>-8.419083255379177E-2</v>
      </c>
    </row>
    <row r="193" spans="1:3" x14ac:dyDescent="0.15">
      <c r="A193" s="106">
        <v>39661</v>
      </c>
      <c r="B193" s="107">
        <v>109.28</v>
      </c>
      <c r="C193" s="108">
        <f t="shared" si="2"/>
        <v>2.312517554536091</v>
      </c>
    </row>
    <row r="194" spans="1:3" x14ac:dyDescent="0.15">
      <c r="A194" s="106">
        <v>39692</v>
      </c>
      <c r="B194" s="107">
        <v>106.75</v>
      </c>
      <c r="C194" s="108">
        <f t="shared" si="2"/>
        <v>-2.3151537335285512</v>
      </c>
    </row>
    <row r="195" spans="1:3" x14ac:dyDescent="0.15">
      <c r="A195" s="106">
        <v>39722</v>
      </c>
      <c r="B195" s="107">
        <v>100.33</v>
      </c>
      <c r="C195" s="108">
        <f t="shared" si="2"/>
        <v>-6.0140515222482458</v>
      </c>
    </row>
    <row r="196" spans="1:3" x14ac:dyDescent="0.15">
      <c r="A196" s="106">
        <v>39753</v>
      </c>
      <c r="B196" s="107">
        <v>96.81</v>
      </c>
      <c r="C196" s="108">
        <f t="shared" ref="C196:C209" si="3">(B196-B195)/B195*100</f>
        <v>-3.5084222067178277</v>
      </c>
    </row>
    <row r="197" spans="1:3" x14ac:dyDescent="0.15">
      <c r="A197" s="106">
        <v>39783</v>
      </c>
      <c r="B197" s="107">
        <v>91.28</v>
      </c>
      <c r="C197" s="108">
        <f t="shared" si="3"/>
        <v>-5.7122198120028926</v>
      </c>
    </row>
    <row r="198" spans="1:3" x14ac:dyDescent="0.15">
      <c r="A198" s="106">
        <v>39814</v>
      </c>
      <c r="B198" s="107">
        <v>90.41</v>
      </c>
      <c r="C198" s="108">
        <f t="shared" si="3"/>
        <v>-0.95311130587204707</v>
      </c>
    </row>
    <row r="199" spans="1:3" x14ac:dyDescent="0.15">
      <c r="A199" s="106">
        <v>39845</v>
      </c>
      <c r="B199" s="107">
        <v>92.5</v>
      </c>
      <c r="C199" s="108">
        <f t="shared" si="3"/>
        <v>2.3116911846034771</v>
      </c>
    </row>
    <row r="200" spans="1:3" x14ac:dyDescent="0.15">
      <c r="A200" s="106">
        <v>39873</v>
      </c>
      <c r="B200" s="107">
        <v>97.87</v>
      </c>
      <c r="C200" s="108">
        <f t="shared" si="3"/>
        <v>5.8054054054054101</v>
      </c>
    </row>
    <row r="201" spans="1:3" x14ac:dyDescent="0.15">
      <c r="A201" s="106">
        <v>39904</v>
      </c>
      <c r="B201" s="107">
        <v>99</v>
      </c>
      <c r="C201" s="108">
        <f t="shared" si="3"/>
        <v>1.1545928272197767</v>
      </c>
    </row>
    <row r="202" spans="1:3" x14ac:dyDescent="0.15">
      <c r="A202" s="106">
        <v>39934</v>
      </c>
      <c r="B202" s="107">
        <v>96.3</v>
      </c>
      <c r="C202" s="108">
        <f t="shared" si="3"/>
        <v>-2.7272727272727302</v>
      </c>
    </row>
    <row r="203" spans="1:3" x14ac:dyDescent="0.15">
      <c r="A203" s="106">
        <v>39965</v>
      </c>
      <c r="B203" s="107">
        <v>96.52</v>
      </c>
      <c r="C203" s="108">
        <f t="shared" si="3"/>
        <v>0.22845275181723662</v>
      </c>
    </row>
    <row r="204" spans="1:3" x14ac:dyDescent="0.15">
      <c r="A204" s="106">
        <v>39995</v>
      </c>
      <c r="B204" s="107">
        <v>94.5</v>
      </c>
      <c r="C204" s="108">
        <f t="shared" si="3"/>
        <v>-2.0928305014504724</v>
      </c>
    </row>
    <row r="205" spans="1:3" x14ac:dyDescent="0.15">
      <c r="A205" s="106">
        <v>40026</v>
      </c>
      <c r="B205" s="107">
        <v>94.84</v>
      </c>
      <c r="C205" s="108">
        <f t="shared" si="3"/>
        <v>0.35978835978836343</v>
      </c>
    </row>
    <row r="206" spans="1:3" x14ac:dyDescent="0.15">
      <c r="A206" s="106">
        <v>40057</v>
      </c>
      <c r="B206" s="107">
        <v>91.49</v>
      </c>
      <c r="C206" s="108">
        <f t="shared" si="3"/>
        <v>-3.5322648671446735</v>
      </c>
    </row>
    <row r="207" spans="1:3" x14ac:dyDescent="0.15">
      <c r="A207" s="106">
        <v>40087</v>
      </c>
      <c r="B207" s="107">
        <v>90.29</v>
      </c>
      <c r="C207" s="108">
        <f t="shared" si="3"/>
        <v>-1.3116187561482007</v>
      </c>
    </row>
    <row r="208" spans="1:3" x14ac:dyDescent="0.15">
      <c r="A208" s="106">
        <v>40118</v>
      </c>
      <c r="B208" s="107">
        <v>89.19</v>
      </c>
      <c r="C208" s="108">
        <f t="shared" si="3"/>
        <v>-1.2182965998449533</v>
      </c>
    </row>
    <row r="209" spans="1:3" x14ac:dyDescent="0.15">
      <c r="A209" s="106">
        <v>40148</v>
      </c>
      <c r="B209" s="107">
        <v>89.55</v>
      </c>
      <c r="C209" s="108">
        <f t="shared" si="3"/>
        <v>0.4036326942482335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25" workbookViewId="0"/>
  </sheetViews>
  <sheetFormatPr defaultRowHeight="13.5" x14ac:dyDescent="0.15"/>
  <cols>
    <col min="1" max="16384" width="9" style="3"/>
  </cols>
  <sheetData>
    <row r="1" spans="1:7" x14ac:dyDescent="0.15">
      <c r="A1" s="117" t="s">
        <v>521</v>
      </c>
      <c r="B1" s="117" t="s">
        <v>522</v>
      </c>
      <c r="C1" s="117"/>
      <c r="D1" s="117"/>
      <c r="E1" s="117"/>
    </row>
    <row r="2" spans="1:7" x14ac:dyDescent="0.15">
      <c r="A2" s="117"/>
      <c r="B2" s="118" t="s">
        <v>523</v>
      </c>
      <c r="C2" s="118"/>
      <c r="D2" s="118"/>
      <c r="E2" s="118" t="s">
        <v>567</v>
      </c>
      <c r="F2" s="118" t="s">
        <v>524</v>
      </c>
    </row>
    <row r="4" spans="1:7" x14ac:dyDescent="0.15">
      <c r="A4" s="3" t="s">
        <v>525</v>
      </c>
    </row>
    <row r="5" spans="1:7" ht="16.5" x14ac:dyDescent="0.15">
      <c r="A5" s="3" t="s">
        <v>526</v>
      </c>
      <c r="D5" s="15" t="s">
        <v>568</v>
      </c>
      <c r="E5" s="15" t="s">
        <v>569</v>
      </c>
      <c r="F5" s="15">
        <f>1.96</f>
        <v>1.96</v>
      </c>
    </row>
    <row r="6" spans="1:7" x14ac:dyDescent="0.15">
      <c r="A6" s="3" t="s">
        <v>570</v>
      </c>
      <c r="B6" s="3">
        <v>16</v>
      </c>
    </row>
    <row r="7" spans="1:7" x14ac:dyDescent="0.15">
      <c r="A7" s="3" t="s">
        <v>527</v>
      </c>
      <c r="B7" s="3">
        <v>2</v>
      </c>
    </row>
    <row r="8" spans="1:7" x14ac:dyDescent="0.15">
      <c r="A8" s="3" t="s">
        <v>571</v>
      </c>
      <c r="B8" s="3" t="s">
        <v>572</v>
      </c>
      <c r="C8" s="9"/>
    </row>
    <row r="9" spans="1:7" x14ac:dyDescent="0.15">
      <c r="A9" s="3" t="s">
        <v>528</v>
      </c>
      <c r="B9" s="3">
        <v>3.2</v>
      </c>
    </row>
    <row r="10" spans="1:7" x14ac:dyDescent="0.15">
      <c r="A10" s="3" t="s">
        <v>573</v>
      </c>
      <c r="C10" s="62" t="s">
        <v>529</v>
      </c>
      <c r="D10" s="62" t="s">
        <v>530</v>
      </c>
    </row>
    <row r="11" spans="1:7" x14ac:dyDescent="0.15">
      <c r="C11" s="62"/>
      <c r="D11" s="62"/>
    </row>
    <row r="13" spans="1:7" x14ac:dyDescent="0.15">
      <c r="A13" s="117" t="s">
        <v>531</v>
      </c>
      <c r="B13" s="117" t="s">
        <v>532</v>
      </c>
      <c r="C13" s="117"/>
      <c r="D13" s="117"/>
      <c r="E13" s="117"/>
    </row>
    <row r="14" spans="1:7" x14ac:dyDescent="0.15">
      <c r="B14" s="118" t="s">
        <v>523</v>
      </c>
      <c r="E14" s="118" t="s">
        <v>533</v>
      </c>
      <c r="F14" s="118" t="s">
        <v>574</v>
      </c>
      <c r="G14" s="118" t="s">
        <v>534</v>
      </c>
    </row>
    <row r="16" spans="1:7" x14ac:dyDescent="0.15">
      <c r="A16" s="3" t="s">
        <v>525</v>
      </c>
    </row>
    <row r="17" spans="1:7" x14ac:dyDescent="0.15">
      <c r="A17" s="3" t="s">
        <v>526</v>
      </c>
      <c r="D17" s="119" t="s">
        <v>575</v>
      </c>
      <c r="E17" s="15"/>
      <c r="F17" s="15">
        <v>2.306</v>
      </c>
    </row>
    <row r="18" spans="1:7" x14ac:dyDescent="0.15">
      <c r="A18" s="3" t="s">
        <v>570</v>
      </c>
      <c r="B18" s="3">
        <v>9</v>
      </c>
    </row>
    <row r="19" spans="1:7" x14ac:dyDescent="0.15">
      <c r="A19" s="3" t="s">
        <v>576</v>
      </c>
      <c r="B19" s="3">
        <v>2.1</v>
      </c>
    </row>
    <row r="20" spans="1:7" x14ac:dyDescent="0.15">
      <c r="B20" s="3" t="s">
        <v>577</v>
      </c>
      <c r="C20" s="9"/>
    </row>
    <row r="21" spans="1:7" x14ac:dyDescent="0.15">
      <c r="A21" s="3" t="s">
        <v>578</v>
      </c>
      <c r="B21" s="3">
        <v>3.2</v>
      </c>
    </row>
    <row r="22" spans="1:7" x14ac:dyDescent="0.15">
      <c r="A22" s="3" t="s">
        <v>535</v>
      </c>
      <c r="C22" s="62" t="s">
        <v>529</v>
      </c>
      <c r="D22" s="62" t="s">
        <v>530</v>
      </c>
    </row>
    <row r="23" spans="1:7" x14ac:dyDescent="0.15">
      <c r="C23" s="62"/>
      <c r="D23" s="62"/>
    </row>
    <row r="25" spans="1:7" x14ac:dyDescent="0.15">
      <c r="A25" s="117" t="s">
        <v>536</v>
      </c>
      <c r="B25" s="117" t="s">
        <v>537</v>
      </c>
      <c r="D25" s="117" t="s">
        <v>538</v>
      </c>
    </row>
    <row r="26" spans="1:7" x14ac:dyDescent="0.15">
      <c r="B26" s="118" t="s">
        <v>523</v>
      </c>
      <c r="E26" s="118" t="s">
        <v>579</v>
      </c>
      <c r="F26" s="118"/>
      <c r="G26" s="118" t="s">
        <v>580</v>
      </c>
    </row>
    <row r="27" spans="1:7" x14ac:dyDescent="0.15">
      <c r="B27" s="118"/>
      <c r="E27" s="118"/>
      <c r="F27" s="118"/>
      <c r="G27" s="118"/>
    </row>
    <row r="28" spans="1:7" x14ac:dyDescent="0.15">
      <c r="A28" s="3" t="s">
        <v>525</v>
      </c>
    </row>
    <row r="29" spans="1:7" x14ac:dyDescent="0.15">
      <c r="A29" s="3" t="s">
        <v>526</v>
      </c>
    </row>
    <row r="30" spans="1:7" ht="15.75" x14ac:dyDescent="0.15">
      <c r="A30" s="3" t="s">
        <v>581</v>
      </c>
      <c r="B30" s="3">
        <v>19</v>
      </c>
      <c r="D30" s="119" t="s">
        <v>582</v>
      </c>
      <c r="E30" s="15"/>
      <c r="F30" s="15">
        <v>8.91</v>
      </c>
    </row>
    <row r="31" spans="1:7" ht="15.75" x14ac:dyDescent="0.15">
      <c r="A31" s="3" t="s">
        <v>583</v>
      </c>
      <c r="B31" s="3">
        <v>17.2</v>
      </c>
      <c r="D31" s="119" t="s">
        <v>584</v>
      </c>
      <c r="E31" s="15"/>
      <c r="F31" s="15">
        <v>32.85</v>
      </c>
    </row>
    <row r="32" spans="1:7" x14ac:dyDescent="0.15">
      <c r="A32" s="14"/>
      <c r="B32" s="14"/>
      <c r="C32" s="14"/>
    </row>
    <row r="33" spans="1:7" x14ac:dyDescent="0.15">
      <c r="A33" s="14"/>
      <c r="B33" s="14"/>
      <c r="C33" s="14"/>
      <c r="E33" s="62" t="s">
        <v>529</v>
      </c>
      <c r="F33" s="62" t="s">
        <v>530</v>
      </c>
    </row>
    <row r="34" spans="1:7" x14ac:dyDescent="0.15">
      <c r="E34" s="120"/>
      <c r="F34" s="120"/>
    </row>
    <row r="37" spans="1:7" x14ac:dyDescent="0.15">
      <c r="A37" s="117" t="s">
        <v>540</v>
      </c>
      <c r="B37" s="117" t="s">
        <v>541</v>
      </c>
      <c r="D37" s="3" t="s">
        <v>542</v>
      </c>
    </row>
    <row r="40" spans="1:7" x14ac:dyDescent="0.15">
      <c r="A40" s="3" t="s">
        <v>525</v>
      </c>
    </row>
    <row r="41" spans="1:7" x14ac:dyDescent="0.15">
      <c r="A41" s="3" t="s">
        <v>526</v>
      </c>
      <c r="D41" s="15" t="s">
        <v>585</v>
      </c>
      <c r="E41" s="15" t="s">
        <v>586</v>
      </c>
      <c r="F41" s="15">
        <f>1.96</f>
        <v>1.96</v>
      </c>
    </row>
    <row r="42" spans="1:7" x14ac:dyDescent="0.15">
      <c r="A42" s="3" t="s">
        <v>570</v>
      </c>
      <c r="B42" s="3">
        <v>4271</v>
      </c>
    </row>
    <row r="43" spans="1:7" x14ac:dyDescent="0.15">
      <c r="A43" s="3" t="s">
        <v>587</v>
      </c>
      <c r="B43" s="3">
        <v>0.312</v>
      </c>
    </row>
    <row r="44" spans="1:7" x14ac:dyDescent="0.15">
      <c r="A44" s="3" t="s">
        <v>588</v>
      </c>
      <c r="C44" s="121"/>
    </row>
    <row r="46" spans="1:7" x14ac:dyDescent="0.15">
      <c r="F46" s="62" t="s">
        <v>529</v>
      </c>
      <c r="G46" s="62" t="s">
        <v>530</v>
      </c>
    </row>
    <row r="47" spans="1:7" x14ac:dyDescent="0.15">
      <c r="F47" s="122"/>
      <c r="G47" s="122"/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/>
  </sheetViews>
  <sheetFormatPr defaultRowHeight="13.5" x14ac:dyDescent="0.15"/>
  <cols>
    <col min="1" max="1" width="10" style="3" customWidth="1"/>
    <col min="2" max="12" width="9" style="3"/>
    <col min="13" max="13" width="16" style="3" customWidth="1"/>
    <col min="14" max="16384" width="9" style="3"/>
  </cols>
  <sheetData>
    <row r="1" spans="1:13" x14ac:dyDescent="0.15">
      <c r="A1" s="117" t="s">
        <v>544</v>
      </c>
      <c r="B1" s="3" t="s">
        <v>545</v>
      </c>
      <c r="H1" s="3" t="s">
        <v>546</v>
      </c>
    </row>
    <row r="2" spans="1:13" x14ac:dyDescent="0.15">
      <c r="B2" s="3" t="s">
        <v>547</v>
      </c>
    </row>
    <row r="3" spans="1:13" x14ac:dyDescent="0.15">
      <c r="A3" s="3" t="s">
        <v>548</v>
      </c>
      <c r="H3" s="62" t="s">
        <v>317</v>
      </c>
      <c r="I3" s="123" t="s">
        <v>549</v>
      </c>
      <c r="J3" s="62" t="s">
        <v>317</v>
      </c>
      <c r="K3" s="62" t="s">
        <v>550</v>
      </c>
      <c r="M3" s="117" t="s">
        <v>318</v>
      </c>
    </row>
    <row r="4" spans="1:13" x14ac:dyDescent="0.15">
      <c r="H4" s="9">
        <v>1974</v>
      </c>
      <c r="I4" s="124">
        <v>-11.4</v>
      </c>
      <c r="J4" s="9">
        <v>1990</v>
      </c>
      <c r="K4" s="9">
        <v>-38.700000000000003</v>
      </c>
    </row>
    <row r="5" spans="1:13" x14ac:dyDescent="0.15">
      <c r="A5" s="125" t="s">
        <v>525</v>
      </c>
      <c r="H5" s="9">
        <v>1975</v>
      </c>
      <c r="I5" s="124">
        <v>14.2</v>
      </c>
      <c r="J5" s="9">
        <v>1991</v>
      </c>
      <c r="K5" s="9">
        <v>-3.6</v>
      </c>
    </row>
    <row r="6" spans="1:13" x14ac:dyDescent="0.15">
      <c r="A6" s="3" t="s">
        <v>551</v>
      </c>
      <c r="B6" s="3">
        <v>25</v>
      </c>
      <c r="H6" s="9">
        <v>1976</v>
      </c>
      <c r="I6" s="124">
        <v>14.5</v>
      </c>
      <c r="J6" s="9">
        <v>1992</v>
      </c>
      <c r="K6" s="9">
        <v>-26.4</v>
      </c>
    </row>
    <row r="7" spans="1:13" x14ac:dyDescent="0.15">
      <c r="A7" s="3" t="s">
        <v>552</v>
      </c>
      <c r="B7" s="3">
        <v>40.700000000000003</v>
      </c>
      <c r="H7" s="9">
        <v>1977</v>
      </c>
      <c r="I7" s="124">
        <v>-2.5</v>
      </c>
      <c r="J7" s="9">
        <v>1993</v>
      </c>
      <c r="K7" s="9">
        <v>2.9</v>
      </c>
    </row>
    <row r="8" spans="1:13" x14ac:dyDescent="0.15">
      <c r="A8" s="3" t="s">
        <v>553</v>
      </c>
      <c r="B8" s="3">
        <v>41</v>
      </c>
      <c r="H8" s="9">
        <v>1978</v>
      </c>
      <c r="I8" s="124">
        <v>23.4</v>
      </c>
      <c r="J8" s="9">
        <v>1994</v>
      </c>
      <c r="K8" s="9">
        <v>13.2</v>
      </c>
    </row>
    <row r="9" spans="1:13" x14ac:dyDescent="0.15">
      <c r="A9" s="3" t="s">
        <v>554</v>
      </c>
      <c r="B9" s="3">
        <v>0.9</v>
      </c>
      <c r="H9" s="9">
        <v>1979</v>
      </c>
      <c r="I9" s="124">
        <v>9.5</v>
      </c>
      <c r="J9" s="9">
        <v>1995</v>
      </c>
      <c r="K9" s="9">
        <v>0.7</v>
      </c>
    </row>
    <row r="10" spans="1:13" x14ac:dyDescent="0.15">
      <c r="A10" s="3" t="s">
        <v>555</v>
      </c>
      <c r="B10" s="126">
        <v>-2.492</v>
      </c>
      <c r="H10" s="9">
        <v>1980</v>
      </c>
      <c r="I10" s="124">
        <v>8.3000000000000007</v>
      </c>
      <c r="J10" s="9">
        <v>1996</v>
      </c>
      <c r="K10" s="9">
        <v>-2.6</v>
      </c>
    </row>
    <row r="11" spans="1:13" x14ac:dyDescent="0.15">
      <c r="H11" s="9">
        <v>1981</v>
      </c>
      <c r="I11" s="124">
        <v>7.9</v>
      </c>
      <c r="J11" s="9">
        <v>1997</v>
      </c>
      <c r="K11" s="9">
        <v>-21.2</v>
      </c>
    </row>
    <row r="12" spans="1:13" x14ac:dyDescent="0.15">
      <c r="C12" s="127"/>
      <c r="H12" s="9">
        <v>1982</v>
      </c>
      <c r="I12" s="124">
        <v>4.4000000000000004</v>
      </c>
      <c r="J12" s="9">
        <v>1998</v>
      </c>
      <c r="K12" s="9">
        <v>-9.3000000000000007</v>
      </c>
    </row>
    <row r="13" spans="1:13" x14ac:dyDescent="0.15">
      <c r="H13" s="9">
        <v>1983</v>
      </c>
      <c r="I13" s="124">
        <v>23.4</v>
      </c>
      <c r="J13" s="9">
        <v>1999</v>
      </c>
      <c r="K13" s="9">
        <v>36.799999999999997</v>
      </c>
    </row>
    <row r="14" spans="1:13" x14ac:dyDescent="0.15">
      <c r="H14" s="9">
        <v>1984</v>
      </c>
      <c r="I14" s="124">
        <v>16.7</v>
      </c>
      <c r="J14" s="9">
        <v>2000</v>
      </c>
      <c r="K14" s="9">
        <v>-27.2</v>
      </c>
    </row>
    <row r="15" spans="1:13" x14ac:dyDescent="0.15">
      <c r="A15" s="117" t="s">
        <v>556</v>
      </c>
      <c r="B15" s="3" t="s">
        <v>557</v>
      </c>
      <c r="H15" s="9">
        <v>1985</v>
      </c>
      <c r="I15" s="124">
        <v>13.6</v>
      </c>
      <c r="J15" s="9">
        <v>2001</v>
      </c>
      <c r="K15" s="9">
        <v>-23.5</v>
      </c>
    </row>
    <row r="16" spans="1:13" x14ac:dyDescent="0.15">
      <c r="A16" s="3" t="s">
        <v>558</v>
      </c>
      <c r="H16" s="9">
        <v>1986</v>
      </c>
      <c r="I16" s="124">
        <v>42.6</v>
      </c>
      <c r="J16" s="9">
        <v>2002</v>
      </c>
      <c r="K16" s="9">
        <v>-18.600000000000001</v>
      </c>
    </row>
    <row r="17" spans="1:11" x14ac:dyDescent="0.15">
      <c r="A17" s="3" t="s">
        <v>559</v>
      </c>
      <c r="H17" s="9">
        <v>1987</v>
      </c>
      <c r="I17" s="124">
        <v>15.3</v>
      </c>
      <c r="J17" s="9">
        <v>2003</v>
      </c>
      <c r="K17" s="9">
        <v>24.5</v>
      </c>
    </row>
    <row r="18" spans="1:11" x14ac:dyDescent="0.15">
      <c r="H18" s="9">
        <v>1988</v>
      </c>
      <c r="I18" s="124">
        <v>39.9</v>
      </c>
      <c r="J18" s="9">
        <v>2004</v>
      </c>
      <c r="K18" s="9">
        <v>7.6</v>
      </c>
    </row>
    <row r="19" spans="1:11" x14ac:dyDescent="0.15">
      <c r="A19" s="125" t="s">
        <v>525</v>
      </c>
      <c r="H19" s="9">
        <v>1989</v>
      </c>
      <c r="I19" s="124">
        <v>29</v>
      </c>
      <c r="J19" s="9">
        <v>2005</v>
      </c>
      <c r="K19" s="9">
        <v>40.200000000000003</v>
      </c>
    </row>
    <row r="20" spans="1:11" x14ac:dyDescent="0.15">
      <c r="A20" s="3" t="s">
        <v>526</v>
      </c>
      <c r="D20" s="15" t="s">
        <v>560</v>
      </c>
      <c r="E20" s="15" t="s">
        <v>543</v>
      </c>
      <c r="F20" s="15">
        <f>1.96</f>
        <v>1.96</v>
      </c>
      <c r="J20" s="9">
        <v>2006</v>
      </c>
      <c r="K20" s="9">
        <v>6.9</v>
      </c>
    </row>
    <row r="21" spans="1:11" x14ac:dyDescent="0.15">
      <c r="J21" s="9">
        <v>2007</v>
      </c>
      <c r="K21" s="9">
        <v>-11.1</v>
      </c>
    </row>
    <row r="22" spans="1:11" x14ac:dyDescent="0.15">
      <c r="A22" s="3" t="s">
        <v>561</v>
      </c>
      <c r="B22" s="3">
        <v>154</v>
      </c>
      <c r="D22" s="3" t="s">
        <v>562</v>
      </c>
      <c r="E22" s="3">
        <v>120</v>
      </c>
      <c r="J22" s="9">
        <v>2008</v>
      </c>
      <c r="K22" s="9">
        <v>-42.1</v>
      </c>
    </row>
    <row r="23" spans="1:11" x14ac:dyDescent="0.15">
      <c r="A23" s="3" t="s">
        <v>563</v>
      </c>
      <c r="B23" s="3">
        <v>615</v>
      </c>
      <c r="D23" s="3" t="s">
        <v>564</v>
      </c>
      <c r="E23" s="3">
        <v>606</v>
      </c>
      <c r="J23" s="9">
        <v>2009</v>
      </c>
      <c r="K23" s="9">
        <v>19</v>
      </c>
    </row>
    <row r="24" spans="1:11" x14ac:dyDescent="0.15">
      <c r="A24" s="3" t="s">
        <v>565</v>
      </c>
      <c r="B24" s="3">
        <v>40</v>
      </c>
      <c r="D24" s="3" t="s">
        <v>539</v>
      </c>
      <c r="E24" s="3">
        <v>32</v>
      </c>
    </row>
    <row r="26" spans="1:11" x14ac:dyDescent="0.15">
      <c r="C26" s="128" t="s">
        <v>566</v>
      </c>
      <c r="D26" s="129"/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workbookViewId="0"/>
  </sheetViews>
  <sheetFormatPr defaultRowHeight="13.5" x14ac:dyDescent="0.15"/>
  <cols>
    <col min="1" max="1" width="9.25" style="3" customWidth="1"/>
    <col min="2" max="2" width="15.375" style="3" customWidth="1"/>
    <col min="3" max="3" width="11.25" style="3" customWidth="1"/>
    <col min="4" max="5" width="9" style="3"/>
    <col min="6" max="6" width="9" style="3" customWidth="1"/>
    <col min="7" max="7" width="12.625" style="3" customWidth="1"/>
    <col min="8" max="8" width="4.125" style="3" customWidth="1"/>
    <col min="9" max="9" width="15.875" style="3" customWidth="1"/>
    <col min="10" max="12" width="9" style="3"/>
    <col min="13" max="13" width="9" style="3" customWidth="1"/>
    <col min="14" max="14" width="18" style="3" customWidth="1"/>
    <col min="15" max="17" width="9" style="3"/>
    <col min="18" max="18" width="16.625" style="3" customWidth="1"/>
    <col min="19" max="19" width="10.625" style="3" customWidth="1"/>
    <col min="20" max="20" width="10.375" style="3" customWidth="1"/>
    <col min="21" max="21" width="9" style="3"/>
    <col min="22" max="22" width="14.75" style="3" customWidth="1"/>
    <col min="23" max="23" width="9" style="3"/>
    <col min="24" max="24" width="15.375" style="3" customWidth="1"/>
    <col min="25" max="16384" width="9" style="3"/>
  </cols>
  <sheetData>
    <row r="1" spans="1:25" x14ac:dyDescent="0.15">
      <c r="B1" s="3" t="s">
        <v>198</v>
      </c>
      <c r="I1" s="3" t="s">
        <v>199</v>
      </c>
    </row>
    <row r="2" spans="1:25" x14ac:dyDescent="0.15">
      <c r="E2" s="3" t="s">
        <v>187</v>
      </c>
      <c r="F2" s="3" t="s">
        <v>188</v>
      </c>
      <c r="L2" s="3" t="s">
        <v>189</v>
      </c>
      <c r="M2" s="3" t="s">
        <v>190</v>
      </c>
      <c r="O2" s="3" t="s">
        <v>200</v>
      </c>
      <c r="R2" s="3" t="s">
        <v>197</v>
      </c>
      <c r="V2" s="3" t="s">
        <v>315</v>
      </c>
    </row>
    <row r="3" spans="1:25" x14ac:dyDescent="0.15">
      <c r="B3" s="3" t="s">
        <v>191</v>
      </c>
      <c r="C3" s="3" t="s">
        <v>192</v>
      </c>
      <c r="D3" s="3" t="s">
        <v>193</v>
      </c>
      <c r="E3" s="3" t="s">
        <v>194</v>
      </c>
      <c r="F3" s="3" t="s">
        <v>194</v>
      </c>
      <c r="I3" s="3" t="s">
        <v>191</v>
      </c>
      <c r="J3" s="3" t="s">
        <v>192</v>
      </c>
      <c r="K3" s="3" t="s">
        <v>193</v>
      </c>
      <c r="L3" s="3" t="s">
        <v>194</v>
      </c>
      <c r="M3" s="3" t="s">
        <v>194</v>
      </c>
      <c r="O3" s="9" t="s">
        <v>195</v>
      </c>
      <c r="P3" s="9" t="s">
        <v>196</v>
      </c>
    </row>
    <row r="4" spans="1:25" x14ac:dyDescent="0.15">
      <c r="A4" s="3">
        <v>24</v>
      </c>
      <c r="B4" s="3" t="s">
        <v>201</v>
      </c>
      <c r="C4" s="3" t="s">
        <v>202</v>
      </c>
      <c r="D4" s="3" t="s">
        <v>203</v>
      </c>
      <c r="E4" s="6">
        <v>67.041866980818043</v>
      </c>
      <c r="F4" s="6">
        <v>10.532160068421961</v>
      </c>
      <c r="H4" s="3">
        <v>24</v>
      </c>
      <c r="I4" s="3" t="s">
        <v>201</v>
      </c>
      <c r="J4" s="3" t="s">
        <v>202</v>
      </c>
      <c r="K4" s="3" t="s">
        <v>203</v>
      </c>
      <c r="L4" s="6">
        <v>89.163432616342448</v>
      </c>
      <c r="M4" s="6">
        <v>34.691742181207722</v>
      </c>
      <c r="O4" s="6"/>
      <c r="P4" s="6"/>
      <c r="R4" s="12"/>
      <c r="S4" s="12"/>
      <c r="T4" s="12"/>
      <c r="V4" s="12"/>
      <c r="W4" s="12"/>
      <c r="X4" s="12"/>
      <c r="Y4" s="12"/>
    </row>
    <row r="5" spans="1:25" x14ac:dyDescent="0.15">
      <c r="A5" s="3">
        <v>15</v>
      </c>
      <c r="B5" s="3" t="s">
        <v>204</v>
      </c>
      <c r="C5" s="3" t="s">
        <v>205</v>
      </c>
      <c r="D5" s="3" t="s">
        <v>206</v>
      </c>
      <c r="E5" s="6">
        <v>59.362872311284207</v>
      </c>
      <c r="F5" s="6">
        <v>25.046831100413858</v>
      </c>
      <c r="H5" s="3">
        <v>15</v>
      </c>
      <c r="I5" s="3" t="s">
        <v>204</v>
      </c>
      <c r="J5" s="3" t="s">
        <v>205</v>
      </c>
      <c r="K5" s="3" t="s">
        <v>206</v>
      </c>
      <c r="L5" s="6">
        <v>74.298823787312841</v>
      </c>
      <c r="M5" s="6">
        <v>13.911464438891871</v>
      </c>
      <c r="O5" s="6"/>
      <c r="P5" s="6"/>
      <c r="R5" s="7"/>
      <c r="S5" s="13"/>
      <c r="T5" s="13"/>
      <c r="V5" s="7"/>
      <c r="W5" s="7"/>
      <c r="X5" s="7"/>
      <c r="Y5" s="7"/>
    </row>
    <row r="6" spans="1:25" x14ac:dyDescent="0.15">
      <c r="A6" s="3">
        <v>12</v>
      </c>
      <c r="B6" s="3" t="s">
        <v>207</v>
      </c>
      <c r="C6" s="3" t="s">
        <v>208</v>
      </c>
      <c r="D6" s="3" t="s">
        <v>209</v>
      </c>
      <c r="E6" s="6">
        <v>56.569152298048664</v>
      </c>
      <c r="F6" s="6">
        <v>18.828797933356814</v>
      </c>
      <c r="H6" s="3">
        <v>12</v>
      </c>
      <c r="I6" s="3" t="s">
        <v>207</v>
      </c>
      <c r="J6" s="3" t="s">
        <v>208</v>
      </c>
      <c r="K6" s="3" t="s">
        <v>209</v>
      </c>
      <c r="L6" s="6">
        <v>70.758832588974272</v>
      </c>
      <c r="M6" s="6">
        <v>25.317149961402524</v>
      </c>
      <c r="O6" s="6"/>
      <c r="P6" s="6"/>
      <c r="R6" s="7"/>
      <c r="S6" s="13"/>
      <c r="T6" s="13"/>
      <c r="V6" s="7"/>
      <c r="W6" s="7"/>
      <c r="X6" s="7"/>
      <c r="Y6" s="7"/>
    </row>
    <row r="7" spans="1:25" x14ac:dyDescent="0.15">
      <c r="A7" s="3">
        <v>20</v>
      </c>
      <c r="B7" s="3" t="s">
        <v>210</v>
      </c>
      <c r="C7" s="3" t="s">
        <v>211</v>
      </c>
      <c r="D7" s="3" t="s">
        <v>212</v>
      </c>
      <c r="E7" s="6">
        <v>61.686948591153943</v>
      </c>
      <c r="F7" s="6">
        <v>23.415611647504548</v>
      </c>
      <c r="H7" s="3">
        <v>20</v>
      </c>
      <c r="I7" s="3" t="s">
        <v>210</v>
      </c>
      <c r="J7" s="3" t="s">
        <v>211</v>
      </c>
      <c r="K7" s="3" t="s">
        <v>212</v>
      </c>
      <c r="L7" s="6">
        <v>81.92776979487158</v>
      </c>
      <c r="M7" s="6">
        <v>25.046831100413858</v>
      </c>
      <c r="O7" s="6"/>
      <c r="P7" s="6"/>
      <c r="R7" s="7"/>
      <c r="S7" s="7"/>
      <c r="T7" s="7"/>
      <c r="V7" s="7"/>
      <c r="W7" s="7"/>
      <c r="X7" s="7"/>
      <c r="Y7" s="7"/>
    </row>
    <row r="8" spans="1:25" x14ac:dyDescent="0.15">
      <c r="A8" s="3">
        <v>18</v>
      </c>
      <c r="B8" s="3" t="s">
        <v>213</v>
      </c>
      <c r="C8" s="3" t="s">
        <v>214</v>
      </c>
      <c r="D8" s="3" t="s">
        <v>215</v>
      </c>
      <c r="E8" s="6">
        <v>62.072014157198595</v>
      </c>
      <c r="F8" s="6">
        <v>20.196871453290157</v>
      </c>
      <c r="H8" s="3">
        <v>18</v>
      </c>
      <c r="I8" s="3" t="s">
        <v>213</v>
      </c>
      <c r="J8" s="3" t="s">
        <v>214</v>
      </c>
      <c r="K8" s="3" t="s">
        <v>215</v>
      </c>
      <c r="L8" s="6">
        <v>90.232050162050513</v>
      </c>
      <c r="M8" s="6">
        <v>54.333893767620545</v>
      </c>
      <c r="O8" s="6"/>
      <c r="P8" s="6"/>
      <c r="R8" s="7"/>
      <c r="S8" s="13"/>
      <c r="T8" s="7"/>
      <c r="V8" s="7"/>
      <c r="W8" s="7"/>
      <c r="X8" s="7"/>
      <c r="Y8" s="7"/>
    </row>
    <row r="9" spans="1:25" x14ac:dyDescent="0.15">
      <c r="A9" s="3">
        <v>32</v>
      </c>
      <c r="B9" s="3" t="s">
        <v>216</v>
      </c>
      <c r="C9" s="3" t="s">
        <v>217</v>
      </c>
      <c r="D9" s="3" t="s">
        <v>218</v>
      </c>
      <c r="E9" s="6">
        <v>73.944308058145765</v>
      </c>
      <c r="F9" s="6">
        <v>25.558257451159399</v>
      </c>
      <c r="H9" s="3">
        <v>32</v>
      </c>
      <c r="I9" s="3" t="s">
        <v>216</v>
      </c>
      <c r="J9" s="3" t="s">
        <v>217</v>
      </c>
      <c r="K9" s="3" t="s">
        <v>218</v>
      </c>
      <c r="L9" s="6">
        <v>83.520933490409007</v>
      </c>
      <c r="M9" s="6">
        <v>25.046831100413858</v>
      </c>
      <c r="O9" s="6"/>
      <c r="P9" s="6"/>
      <c r="R9" s="7"/>
      <c r="S9" s="7"/>
      <c r="T9" s="7"/>
      <c r="V9" s="7"/>
      <c r="W9" s="7"/>
      <c r="X9" s="7"/>
      <c r="Y9" s="7"/>
    </row>
    <row r="10" spans="1:25" x14ac:dyDescent="0.15">
      <c r="A10" s="3">
        <v>30</v>
      </c>
      <c r="B10" s="3" t="s">
        <v>219</v>
      </c>
      <c r="C10" s="3" t="s">
        <v>220</v>
      </c>
      <c r="D10" s="3" t="s">
        <v>221</v>
      </c>
      <c r="E10" s="6">
        <v>68.290307677999095</v>
      </c>
      <c r="F10" s="6">
        <v>23.533072434967327</v>
      </c>
      <c r="H10" s="3">
        <v>30</v>
      </c>
      <c r="I10" s="3" t="s">
        <v>219</v>
      </c>
      <c r="J10" s="3" t="s">
        <v>220</v>
      </c>
      <c r="K10" s="3" t="s">
        <v>221</v>
      </c>
      <c r="L10" s="6">
        <v>75.096516584250068</v>
      </c>
      <c r="M10" s="6">
        <v>26.530599505720993</v>
      </c>
      <c r="O10" s="6"/>
      <c r="P10" s="6"/>
      <c r="R10" s="7"/>
      <c r="S10" s="7"/>
      <c r="T10" s="7"/>
      <c r="V10" s="7"/>
      <c r="W10" s="7"/>
      <c r="X10" s="7"/>
      <c r="Y10" s="7"/>
    </row>
    <row r="11" spans="1:25" x14ac:dyDescent="0.15">
      <c r="A11" s="3">
        <v>38</v>
      </c>
      <c r="B11" s="3" t="s">
        <v>222</v>
      </c>
      <c r="C11" s="3" t="s">
        <v>223</v>
      </c>
      <c r="D11" s="3" t="s">
        <v>224</v>
      </c>
      <c r="E11" s="6">
        <v>74.803524347220673</v>
      </c>
      <c r="F11" s="6">
        <v>24.986892531139397</v>
      </c>
      <c r="H11" s="3">
        <v>38</v>
      </c>
      <c r="I11" s="3" t="s">
        <v>222</v>
      </c>
      <c r="J11" s="3" t="s">
        <v>223</v>
      </c>
      <c r="K11" s="3" t="s">
        <v>224</v>
      </c>
      <c r="L11" s="6">
        <v>78.582353156094044</v>
      </c>
      <c r="M11" s="6">
        <v>27.982523968604784</v>
      </c>
      <c r="O11" s="6"/>
      <c r="P11" s="6"/>
      <c r="R11" s="7"/>
      <c r="S11" s="13"/>
      <c r="T11" s="7"/>
      <c r="V11" s="7"/>
      <c r="W11" s="7"/>
      <c r="X11" s="7"/>
      <c r="Y11" s="7"/>
    </row>
    <row r="12" spans="1:25" x14ac:dyDescent="0.15">
      <c r="A12" s="3">
        <v>36</v>
      </c>
      <c r="B12" s="3" t="s">
        <v>225</v>
      </c>
      <c r="C12" s="3" t="s">
        <v>226</v>
      </c>
      <c r="D12" s="3" t="s">
        <v>227</v>
      </c>
      <c r="E12" s="6">
        <v>81.133010236068571</v>
      </c>
      <c r="F12" s="6">
        <v>29.146455846576576</v>
      </c>
      <c r="H12" s="3">
        <v>36</v>
      </c>
      <c r="I12" s="3" t="s">
        <v>225</v>
      </c>
      <c r="J12" s="3" t="s">
        <v>226</v>
      </c>
      <c r="K12" s="3" t="s">
        <v>227</v>
      </c>
      <c r="L12" s="6">
        <v>91.432941262437623</v>
      </c>
      <c r="M12" s="6">
        <v>51.610197006932701</v>
      </c>
      <c r="O12" s="6"/>
      <c r="P12" s="6"/>
      <c r="R12" s="7"/>
      <c r="S12" s="7"/>
      <c r="T12" s="7"/>
      <c r="V12" s="7"/>
      <c r="W12" s="7"/>
      <c r="X12" s="7"/>
      <c r="Y12" s="7"/>
    </row>
    <row r="13" spans="1:25" x14ac:dyDescent="0.15">
      <c r="A13" s="3">
        <v>6</v>
      </c>
      <c r="B13" s="3" t="s">
        <v>228</v>
      </c>
      <c r="C13" s="3" t="s">
        <v>229</v>
      </c>
      <c r="D13" s="3" t="s">
        <v>230</v>
      </c>
      <c r="E13" s="6">
        <v>53.626961328846143</v>
      </c>
      <c r="F13" s="6">
        <v>7.0822521518706854</v>
      </c>
      <c r="H13" s="3">
        <v>6</v>
      </c>
      <c r="I13" s="3" t="s">
        <v>228</v>
      </c>
      <c r="J13" s="3" t="s">
        <v>229</v>
      </c>
      <c r="K13" s="3" t="s">
        <v>230</v>
      </c>
      <c r="L13" s="6">
        <v>86.053838777497347</v>
      </c>
      <c r="M13" s="6">
        <v>44.352635161374025</v>
      </c>
      <c r="O13" s="6"/>
      <c r="P13" s="6"/>
      <c r="R13" s="7"/>
      <c r="S13" s="13"/>
      <c r="T13" s="7"/>
      <c r="V13" s="7"/>
      <c r="W13" s="7"/>
      <c r="X13" s="7"/>
      <c r="Y13" s="7"/>
    </row>
    <row r="14" spans="1:25" x14ac:dyDescent="0.15">
      <c r="A14" s="3">
        <v>9</v>
      </c>
      <c r="B14" s="3" t="s">
        <v>231</v>
      </c>
      <c r="C14" s="3" t="s">
        <v>232</v>
      </c>
      <c r="D14" s="3" t="s">
        <v>233</v>
      </c>
      <c r="E14" s="6">
        <v>53.626961328846143</v>
      </c>
      <c r="F14" s="6">
        <v>32.127018829038406</v>
      </c>
      <c r="H14" s="3">
        <v>9</v>
      </c>
      <c r="I14" s="3" t="s">
        <v>231</v>
      </c>
      <c r="J14" s="3" t="s">
        <v>232</v>
      </c>
      <c r="K14" s="3" t="s">
        <v>233</v>
      </c>
      <c r="L14" s="6">
        <v>74.442006941578683</v>
      </c>
      <c r="M14" s="6">
        <v>28.766880572511884</v>
      </c>
      <c r="O14" s="6"/>
      <c r="P14" s="6"/>
      <c r="R14" s="7"/>
      <c r="S14" s="7"/>
      <c r="T14" s="7"/>
      <c r="V14" s="7"/>
      <c r="W14" s="7"/>
      <c r="X14" s="7"/>
      <c r="Y14" s="7"/>
    </row>
    <row r="15" spans="1:25" x14ac:dyDescent="0.15">
      <c r="A15" s="3">
        <v>11</v>
      </c>
      <c r="B15" s="3" t="s">
        <v>234</v>
      </c>
      <c r="C15" s="3" t="s">
        <v>235</v>
      </c>
      <c r="D15" s="3" t="s">
        <v>236</v>
      </c>
      <c r="E15" s="6">
        <v>56.569152298048664</v>
      </c>
      <c r="F15" s="6">
        <v>12.231151388907611</v>
      </c>
      <c r="H15" s="3">
        <v>11</v>
      </c>
      <c r="I15" s="3" t="s">
        <v>234</v>
      </c>
      <c r="J15" s="3" t="s">
        <v>235</v>
      </c>
      <c r="K15" s="3" t="s">
        <v>236</v>
      </c>
      <c r="L15" s="6">
        <v>73.318047194693804</v>
      </c>
      <c r="M15" s="6">
        <v>29.40063978390917</v>
      </c>
      <c r="O15" s="6"/>
      <c r="P15" s="6"/>
      <c r="R15" s="7"/>
      <c r="S15" s="13"/>
      <c r="T15" s="7"/>
      <c r="V15" s="7"/>
      <c r="W15" s="7"/>
      <c r="X15" s="7"/>
      <c r="Y15" s="7"/>
    </row>
    <row r="16" spans="1:25" x14ac:dyDescent="0.15">
      <c r="A16" s="3">
        <v>26</v>
      </c>
      <c r="B16" s="3" t="s">
        <v>237</v>
      </c>
      <c r="C16" s="3" t="s">
        <v>238</v>
      </c>
      <c r="D16" s="3" t="s">
        <v>239</v>
      </c>
      <c r="E16" s="6">
        <v>66.489766043542559</v>
      </c>
      <c r="F16" s="6">
        <v>5.3332278314667105</v>
      </c>
      <c r="H16" s="3">
        <v>26</v>
      </c>
      <c r="I16" s="3" t="s">
        <v>237</v>
      </c>
      <c r="J16" s="3" t="s">
        <v>238</v>
      </c>
      <c r="K16" s="3" t="s">
        <v>239</v>
      </c>
      <c r="L16" s="6">
        <v>73.180864013807749</v>
      </c>
      <c r="M16" s="6">
        <v>10.532160068421961</v>
      </c>
      <c r="O16" s="6"/>
      <c r="P16" s="6"/>
      <c r="V16" s="7"/>
      <c r="W16" s="7"/>
      <c r="X16" s="7"/>
      <c r="Y16" s="7"/>
    </row>
    <row r="17" spans="1:25" x14ac:dyDescent="0.15">
      <c r="A17" s="3">
        <v>35</v>
      </c>
      <c r="B17" s="3" t="s">
        <v>240</v>
      </c>
      <c r="C17" s="3" t="s">
        <v>241</v>
      </c>
      <c r="D17" s="3" t="s">
        <v>242</v>
      </c>
      <c r="E17" s="6">
        <v>77.577861529774168</v>
      </c>
      <c r="F17" s="6">
        <v>21.991069367495076</v>
      </c>
      <c r="H17" s="3">
        <v>35</v>
      </c>
      <c r="I17" s="3" t="s">
        <v>240</v>
      </c>
      <c r="J17" s="3" t="s">
        <v>241</v>
      </c>
      <c r="K17" s="3" t="s">
        <v>242</v>
      </c>
      <c r="L17" s="6">
        <v>80.277149656095006</v>
      </c>
      <c r="M17" s="6">
        <v>30.782868912710228</v>
      </c>
      <c r="O17" s="6"/>
      <c r="P17" s="6"/>
      <c r="V17" s="7"/>
      <c r="W17" s="7"/>
      <c r="X17" s="7"/>
      <c r="Y17" s="7"/>
    </row>
    <row r="18" spans="1:25" x14ac:dyDescent="0.15">
      <c r="A18" s="3">
        <v>23</v>
      </c>
      <c r="B18" s="3" t="s">
        <v>243</v>
      </c>
      <c r="C18" s="3" t="s">
        <v>244</v>
      </c>
      <c r="D18" s="3" t="s">
        <v>245</v>
      </c>
      <c r="E18" s="6">
        <v>65.465082156479426</v>
      </c>
      <c r="F18" s="6">
        <v>1.7913251274373494</v>
      </c>
      <c r="H18" s="3">
        <v>23</v>
      </c>
      <c r="I18" s="3" t="s">
        <v>243</v>
      </c>
      <c r="J18" s="3" t="s">
        <v>244</v>
      </c>
      <c r="K18" s="3" t="s">
        <v>245</v>
      </c>
      <c r="L18" s="6">
        <v>84.203124220160817</v>
      </c>
      <c r="M18" s="6">
        <v>12.693231017793588</v>
      </c>
      <c r="O18" s="6"/>
      <c r="P18" s="6"/>
      <c r="R18" s="3" t="s">
        <v>197</v>
      </c>
      <c r="V18" s="7"/>
      <c r="W18" s="7"/>
      <c r="X18" s="7"/>
      <c r="Y18" s="7"/>
    </row>
    <row r="19" spans="1:25" x14ac:dyDescent="0.15">
      <c r="A19" s="3">
        <v>33</v>
      </c>
      <c r="B19" s="3" t="s">
        <v>246</v>
      </c>
      <c r="C19" s="3" t="s">
        <v>247</v>
      </c>
      <c r="D19" s="3" t="s">
        <v>248</v>
      </c>
      <c r="E19" s="6">
        <v>72.572029277001704</v>
      </c>
      <c r="F19" s="6">
        <v>15.571983988486091</v>
      </c>
      <c r="H19" s="3">
        <v>33</v>
      </c>
      <c r="I19" s="3" t="s">
        <v>246</v>
      </c>
      <c r="J19" s="3" t="s">
        <v>247</v>
      </c>
      <c r="K19" s="3" t="s">
        <v>248</v>
      </c>
      <c r="L19" s="6">
        <v>73.318047194693804</v>
      </c>
      <c r="M19" s="6">
        <v>42.096554603684901</v>
      </c>
      <c r="O19" s="6"/>
      <c r="P19" s="6"/>
      <c r="V19" s="14"/>
      <c r="W19" s="14"/>
      <c r="X19" s="14"/>
      <c r="Y19" s="14"/>
    </row>
    <row r="20" spans="1:25" x14ac:dyDescent="0.15">
      <c r="A20" s="3">
        <v>40</v>
      </c>
      <c r="B20" s="3" t="s">
        <v>249</v>
      </c>
      <c r="C20" s="3" t="s">
        <v>250</v>
      </c>
      <c r="D20" s="3" t="s">
        <v>251</v>
      </c>
      <c r="E20" s="6">
        <v>75.02294631047981</v>
      </c>
      <c r="F20" s="6">
        <v>15.571983988486091</v>
      </c>
      <c r="H20" s="3">
        <v>40</v>
      </c>
      <c r="I20" s="3" t="s">
        <v>249</v>
      </c>
      <c r="J20" s="3" t="s">
        <v>250</v>
      </c>
      <c r="K20" s="3" t="s">
        <v>251</v>
      </c>
      <c r="L20" s="6">
        <v>81.82652401553851</v>
      </c>
      <c r="M20" s="6">
        <v>25.046831100413858</v>
      </c>
      <c r="O20" s="6"/>
      <c r="P20" s="6"/>
      <c r="R20" s="12"/>
      <c r="S20" s="12"/>
      <c r="T20" s="12"/>
      <c r="V20" s="3" t="s">
        <v>316</v>
      </c>
    </row>
    <row r="21" spans="1:25" x14ac:dyDescent="0.15">
      <c r="A21" s="3">
        <v>39</v>
      </c>
      <c r="B21" s="3" t="s">
        <v>252</v>
      </c>
      <c r="C21" s="3" t="s">
        <v>253</v>
      </c>
      <c r="D21" s="3" t="s">
        <v>254</v>
      </c>
      <c r="E21" s="6">
        <v>76.695080646888186</v>
      </c>
      <c r="F21" s="6">
        <v>20.422463787429805</v>
      </c>
      <c r="H21" s="3">
        <v>39</v>
      </c>
      <c r="I21" s="3" t="s">
        <v>252</v>
      </c>
      <c r="J21" s="3" t="s">
        <v>253</v>
      </c>
      <c r="K21" s="3" t="s">
        <v>254</v>
      </c>
      <c r="L21" s="6">
        <v>82.865882524875218</v>
      </c>
      <c r="M21" s="6">
        <v>26.530599505720993</v>
      </c>
      <c r="O21" s="6"/>
      <c r="P21" s="6"/>
      <c r="R21" s="7"/>
      <c r="S21" s="13"/>
      <c r="T21" s="13"/>
      <c r="V21" s="14"/>
      <c r="W21" s="14"/>
    </row>
    <row r="22" spans="1:25" x14ac:dyDescent="0.15">
      <c r="A22" s="3">
        <v>7</v>
      </c>
      <c r="B22" s="3" t="s">
        <v>255</v>
      </c>
      <c r="C22" s="3" t="s">
        <v>256</v>
      </c>
      <c r="D22" s="3" t="s">
        <v>257</v>
      </c>
      <c r="E22" s="6">
        <v>53.626961328846143</v>
      </c>
      <c r="F22" s="6">
        <v>10.532160068421961</v>
      </c>
      <c r="H22" s="3">
        <v>7</v>
      </c>
      <c r="I22" s="3" t="s">
        <v>255</v>
      </c>
      <c r="J22" s="3" t="s">
        <v>256</v>
      </c>
      <c r="K22" s="3" t="s">
        <v>257</v>
      </c>
      <c r="L22" s="6">
        <v>74.442006941578683</v>
      </c>
      <c r="M22" s="6">
        <v>21.991069367495076</v>
      </c>
      <c r="O22" s="6"/>
      <c r="P22" s="6"/>
      <c r="R22" s="7"/>
      <c r="S22" s="13"/>
      <c r="T22" s="13"/>
      <c r="V22" s="12"/>
      <c r="W22" s="12"/>
    </row>
    <row r="23" spans="1:25" x14ac:dyDescent="0.15">
      <c r="A23" s="3">
        <v>19</v>
      </c>
      <c r="B23" s="3" t="s">
        <v>258</v>
      </c>
      <c r="C23" s="3" t="s">
        <v>259</v>
      </c>
      <c r="D23" s="3" t="s">
        <v>260</v>
      </c>
      <c r="E23" s="6">
        <v>61.975382189520587</v>
      </c>
      <c r="F23" s="6">
        <v>26.530599505720993</v>
      </c>
      <c r="H23" s="3">
        <v>19</v>
      </c>
      <c r="I23" s="3" t="s">
        <v>258</v>
      </c>
      <c r="J23" s="3" t="s">
        <v>259</v>
      </c>
      <c r="K23" s="3" t="s">
        <v>260</v>
      </c>
      <c r="L23" s="6">
        <v>87.88434934369235</v>
      </c>
      <c r="M23" s="6">
        <v>43.67031237557616</v>
      </c>
      <c r="O23" s="6"/>
      <c r="P23" s="6"/>
      <c r="R23" s="7"/>
      <c r="S23" s="7"/>
      <c r="T23" s="7"/>
      <c r="V23" s="8"/>
      <c r="W23" s="7"/>
    </row>
    <row r="24" spans="1:25" x14ac:dyDescent="0.15">
      <c r="A24" s="3">
        <v>37</v>
      </c>
      <c r="B24" s="3" t="s">
        <v>261</v>
      </c>
      <c r="C24" s="3" t="s">
        <v>262</v>
      </c>
      <c r="D24" s="3" t="s">
        <v>263</v>
      </c>
      <c r="E24" s="6">
        <v>82.865882524875218</v>
      </c>
      <c r="F24" s="6">
        <v>29.146455846576576</v>
      </c>
      <c r="H24" s="3">
        <v>37</v>
      </c>
      <c r="I24" s="3" t="s">
        <v>261</v>
      </c>
      <c r="J24" s="3" t="s">
        <v>262</v>
      </c>
      <c r="K24" s="3" t="s">
        <v>263</v>
      </c>
      <c r="L24" s="6">
        <v>88.829922014514182</v>
      </c>
      <c r="M24" s="6">
        <v>52.359020566865823</v>
      </c>
      <c r="O24" s="6"/>
      <c r="P24" s="6"/>
      <c r="R24" s="7"/>
      <c r="S24" s="13"/>
      <c r="T24" s="7"/>
      <c r="V24" s="8"/>
      <c r="W24" s="7"/>
    </row>
    <row r="25" spans="1:25" x14ac:dyDescent="0.15">
      <c r="A25" s="3">
        <v>14</v>
      </c>
      <c r="B25" s="3" t="s">
        <v>264</v>
      </c>
      <c r="C25" s="3" t="s">
        <v>265</v>
      </c>
      <c r="D25" s="3" t="s">
        <v>266</v>
      </c>
      <c r="E25" s="6">
        <v>59.362872311284207</v>
      </c>
      <c r="F25" s="6">
        <v>18.828797933356814</v>
      </c>
      <c r="H25" s="3">
        <v>14</v>
      </c>
      <c r="I25" s="3" t="s">
        <v>264</v>
      </c>
      <c r="J25" s="3" t="s">
        <v>265</v>
      </c>
      <c r="K25" s="3" t="s">
        <v>266</v>
      </c>
      <c r="L25" s="6">
        <v>83.632657263413805</v>
      </c>
      <c r="M25" s="6">
        <v>29.40063978390917</v>
      </c>
      <c r="O25" s="6"/>
      <c r="P25" s="6"/>
      <c r="R25" s="7"/>
      <c r="S25" s="7"/>
      <c r="T25" s="7"/>
      <c r="V25" s="8"/>
      <c r="W25" s="7"/>
    </row>
    <row r="26" spans="1:25" x14ac:dyDescent="0.15">
      <c r="A26" s="3">
        <v>8</v>
      </c>
      <c r="B26" s="3" t="s">
        <v>267</v>
      </c>
      <c r="C26" s="3" t="s">
        <v>268</v>
      </c>
      <c r="D26" s="3" t="s">
        <v>269</v>
      </c>
      <c r="E26" s="6">
        <v>53.626961328846143</v>
      </c>
      <c r="F26" s="6">
        <v>10.532160068421961</v>
      </c>
      <c r="H26" s="3">
        <v>8</v>
      </c>
      <c r="I26" s="3" t="s">
        <v>267</v>
      </c>
      <c r="J26" s="3" t="s">
        <v>268</v>
      </c>
      <c r="K26" s="3" t="s">
        <v>269</v>
      </c>
      <c r="L26" s="6">
        <v>63.201515787101059</v>
      </c>
      <c r="M26" s="6">
        <v>8.9635213255795954</v>
      </c>
      <c r="O26" s="6"/>
      <c r="P26" s="6"/>
      <c r="R26" s="7"/>
      <c r="S26" s="7"/>
      <c r="T26" s="7"/>
      <c r="V26" s="8"/>
      <c r="W26" s="7"/>
    </row>
    <row r="27" spans="1:25" x14ac:dyDescent="0.15">
      <c r="A27" s="3">
        <v>31</v>
      </c>
      <c r="B27" s="3" t="s">
        <v>270</v>
      </c>
      <c r="C27" s="3" t="s">
        <v>271</v>
      </c>
      <c r="D27" s="3" t="s">
        <v>272</v>
      </c>
      <c r="E27" s="6">
        <v>70.758832588974272</v>
      </c>
      <c r="F27" s="6">
        <v>20.422463787429805</v>
      </c>
      <c r="H27" s="3">
        <v>31</v>
      </c>
      <c r="I27" s="3" t="s">
        <v>270</v>
      </c>
      <c r="J27" s="3" t="s">
        <v>271</v>
      </c>
      <c r="K27" s="3" t="s">
        <v>272</v>
      </c>
      <c r="L27" s="6">
        <v>69.71087335923086</v>
      </c>
      <c r="M27" s="6">
        <v>33.769215209748701</v>
      </c>
      <c r="O27" s="6"/>
      <c r="P27" s="6"/>
      <c r="R27" s="7"/>
      <c r="S27" s="13"/>
      <c r="T27" s="7"/>
      <c r="V27" s="8"/>
      <c r="W27" s="7"/>
    </row>
    <row r="28" spans="1:25" x14ac:dyDescent="0.15">
      <c r="A28" s="3">
        <v>3</v>
      </c>
      <c r="B28" s="3" t="s">
        <v>273</v>
      </c>
      <c r="C28" s="3" t="s">
        <v>274</v>
      </c>
      <c r="D28" s="3" t="s">
        <v>275</v>
      </c>
      <c r="E28" s="6">
        <v>42.498504207728438</v>
      </c>
      <c r="F28" s="6">
        <v>8.8155345380967081</v>
      </c>
      <c r="H28" s="3">
        <v>3</v>
      </c>
      <c r="I28" s="3" t="s">
        <v>273</v>
      </c>
      <c r="J28" s="3" t="s">
        <v>274</v>
      </c>
      <c r="K28" s="3" t="s">
        <v>275</v>
      </c>
      <c r="L28" s="6">
        <v>68.290307677999095</v>
      </c>
      <c r="M28" s="6">
        <v>8.9635213255795954</v>
      </c>
      <c r="O28" s="6"/>
      <c r="P28" s="6"/>
      <c r="R28" s="7"/>
      <c r="S28" s="7"/>
      <c r="T28" s="7"/>
      <c r="V28" s="8"/>
      <c r="W28" s="7"/>
    </row>
    <row r="29" spans="1:25" x14ac:dyDescent="0.15">
      <c r="A29" s="3">
        <v>34</v>
      </c>
      <c r="B29" s="3" t="s">
        <v>276</v>
      </c>
      <c r="C29" s="3" t="s">
        <v>277</v>
      </c>
      <c r="D29" s="3" t="s">
        <v>278</v>
      </c>
      <c r="E29" s="6">
        <v>75.996942090832974</v>
      </c>
      <c r="F29" s="6">
        <v>21.991069367495076</v>
      </c>
      <c r="H29" s="3">
        <v>34</v>
      </c>
      <c r="I29" s="3" t="s">
        <v>276</v>
      </c>
      <c r="J29" s="3" t="s">
        <v>277</v>
      </c>
      <c r="K29" s="3" t="s">
        <v>278</v>
      </c>
      <c r="L29" s="6">
        <v>86.454290770428059</v>
      </c>
      <c r="M29" s="6">
        <v>21.991069367495076</v>
      </c>
      <c r="O29" s="6"/>
      <c r="P29" s="6"/>
      <c r="R29" s="7"/>
      <c r="S29" s="13"/>
      <c r="T29" s="7"/>
      <c r="V29" s="7"/>
      <c r="W29" s="7"/>
    </row>
    <row r="30" spans="1:25" x14ac:dyDescent="0.15">
      <c r="A30" s="3">
        <v>16</v>
      </c>
      <c r="B30" s="3" t="s">
        <v>279</v>
      </c>
      <c r="C30" s="3" t="s">
        <v>280</v>
      </c>
      <c r="D30" s="3" t="s">
        <v>281</v>
      </c>
      <c r="E30" s="6">
        <v>58.558098587775312</v>
      </c>
      <c r="F30" s="6">
        <v>12.359262460859599</v>
      </c>
      <c r="H30" s="3">
        <v>16</v>
      </c>
      <c r="I30" s="3" t="s">
        <v>279</v>
      </c>
      <c r="J30" s="3" t="s">
        <v>280</v>
      </c>
      <c r="K30" s="3" t="s">
        <v>281</v>
      </c>
      <c r="L30" s="6">
        <v>63.201515787101059</v>
      </c>
      <c r="M30" s="6">
        <v>10.834077149659867</v>
      </c>
      <c r="O30" s="6"/>
      <c r="P30" s="6"/>
      <c r="R30" s="7"/>
      <c r="S30" s="7"/>
      <c r="T30" s="7"/>
      <c r="V30" s="14"/>
      <c r="W30" s="14"/>
    </row>
    <row r="31" spans="1:25" x14ac:dyDescent="0.15">
      <c r="A31" s="3">
        <v>1</v>
      </c>
      <c r="B31" s="3" t="s">
        <v>282</v>
      </c>
      <c r="C31" s="3" t="s">
        <v>283</v>
      </c>
      <c r="D31" s="3" t="s">
        <v>284</v>
      </c>
      <c r="E31" s="6">
        <v>19.954141584081412</v>
      </c>
      <c r="F31" s="6">
        <v>1.7913251274373494</v>
      </c>
      <c r="H31" s="3">
        <v>1</v>
      </c>
      <c r="I31" s="3" t="s">
        <v>282</v>
      </c>
      <c r="J31" s="3" t="s">
        <v>283</v>
      </c>
      <c r="K31" s="3" t="s">
        <v>284</v>
      </c>
      <c r="L31" s="6">
        <v>50.562800471227064</v>
      </c>
      <c r="M31" s="6">
        <v>7.0822521518706854</v>
      </c>
      <c r="O31" s="6"/>
      <c r="P31" s="6"/>
      <c r="R31" s="7"/>
      <c r="S31" s="13"/>
      <c r="T31" s="7"/>
      <c r="V31" s="14"/>
      <c r="W31" s="14"/>
    </row>
    <row r="32" spans="1:25" x14ac:dyDescent="0.15">
      <c r="A32" s="3">
        <v>10</v>
      </c>
      <c r="B32" s="3" t="s">
        <v>285</v>
      </c>
      <c r="C32" s="3" t="s">
        <v>286</v>
      </c>
      <c r="D32" s="3" t="s">
        <v>287</v>
      </c>
      <c r="E32" s="6">
        <v>50.303674475448368</v>
      </c>
      <c r="F32" s="6">
        <v>21.531513517931824</v>
      </c>
      <c r="H32" s="3">
        <v>10</v>
      </c>
      <c r="I32" s="3" t="s">
        <v>285</v>
      </c>
      <c r="J32" s="3" t="s">
        <v>286</v>
      </c>
      <c r="K32" s="3" t="s">
        <v>287</v>
      </c>
      <c r="L32" s="6">
        <v>74.298823787312841</v>
      </c>
      <c r="M32" s="6">
        <v>20.422463787429805</v>
      </c>
      <c r="O32" s="6"/>
      <c r="P32" s="6"/>
      <c r="V32" s="14"/>
      <c r="W32" s="14"/>
    </row>
    <row r="33" spans="1:23" x14ac:dyDescent="0.15">
      <c r="A33" s="3">
        <v>29</v>
      </c>
      <c r="B33" s="3" t="s">
        <v>288</v>
      </c>
      <c r="C33" s="3" t="s">
        <v>289</v>
      </c>
      <c r="D33" s="3" t="s">
        <v>290</v>
      </c>
      <c r="E33" s="6">
        <v>70.076550265106505</v>
      </c>
      <c r="F33" s="6">
        <v>20.422463787429805</v>
      </c>
      <c r="H33" s="3">
        <v>29</v>
      </c>
      <c r="I33" s="3" t="s">
        <v>288</v>
      </c>
      <c r="J33" s="3" t="s">
        <v>289</v>
      </c>
      <c r="K33" s="3" t="s">
        <v>290</v>
      </c>
      <c r="L33" s="6">
        <v>84.203124220160817</v>
      </c>
      <c r="M33" s="6">
        <v>52.359020566865823</v>
      </c>
      <c r="O33" s="6"/>
      <c r="P33" s="6"/>
      <c r="V33" s="14"/>
      <c r="W33" s="14"/>
    </row>
    <row r="34" spans="1:23" x14ac:dyDescent="0.15">
      <c r="A34" s="3">
        <v>4</v>
      </c>
      <c r="B34" s="3" t="s">
        <v>291</v>
      </c>
      <c r="C34" s="3" t="s">
        <v>292</v>
      </c>
      <c r="D34" s="3" t="s">
        <v>293</v>
      </c>
      <c r="E34" s="6">
        <v>52.108685738942427</v>
      </c>
      <c r="F34" s="6">
        <v>26.530599505720993</v>
      </c>
      <c r="H34" s="3">
        <v>4</v>
      </c>
      <c r="I34" s="3" t="s">
        <v>291</v>
      </c>
      <c r="J34" s="3" t="s">
        <v>292</v>
      </c>
      <c r="K34" s="3" t="s">
        <v>293</v>
      </c>
      <c r="L34" s="6">
        <v>76.695080646888186</v>
      </c>
      <c r="M34" s="6">
        <v>30.782868912710228</v>
      </c>
      <c r="O34" s="6"/>
      <c r="P34" s="6"/>
      <c r="V34" s="12"/>
      <c r="W34" s="12"/>
    </row>
    <row r="35" spans="1:23" x14ac:dyDescent="0.15">
      <c r="A35" s="3">
        <v>5</v>
      </c>
      <c r="B35" s="3" t="s">
        <v>294</v>
      </c>
      <c r="C35" s="3" t="s">
        <v>295</v>
      </c>
      <c r="D35" s="3" t="s">
        <v>296</v>
      </c>
      <c r="E35" s="6">
        <v>52.108685738942427</v>
      </c>
      <c r="F35" s="6">
        <v>43.67031237557616</v>
      </c>
      <c r="H35" s="3">
        <v>5</v>
      </c>
      <c r="I35" s="3" t="s">
        <v>294</v>
      </c>
      <c r="J35" s="3" t="s">
        <v>295</v>
      </c>
      <c r="K35" s="3" t="s">
        <v>296</v>
      </c>
      <c r="L35" s="6">
        <v>87.149411893656421</v>
      </c>
      <c r="M35" s="6">
        <v>50.827065085660308</v>
      </c>
      <c r="O35" s="6"/>
      <c r="P35" s="6"/>
      <c r="V35" s="8"/>
      <c r="W35" s="7"/>
    </row>
    <row r="36" spans="1:23" x14ac:dyDescent="0.15">
      <c r="A36" s="3">
        <v>13</v>
      </c>
      <c r="B36" s="3" t="s">
        <v>297</v>
      </c>
      <c r="C36" s="3" t="s">
        <v>298</v>
      </c>
      <c r="D36" s="3" t="s">
        <v>299</v>
      </c>
      <c r="E36" s="6">
        <v>57.986459150901126</v>
      </c>
      <c r="F36" s="6">
        <v>12.231151388907611</v>
      </c>
      <c r="H36" s="3">
        <v>13</v>
      </c>
      <c r="I36" s="3" t="s">
        <v>297</v>
      </c>
      <c r="J36" s="3" t="s">
        <v>298</v>
      </c>
      <c r="K36" s="3" t="s">
        <v>299</v>
      </c>
      <c r="L36" s="6">
        <v>48.99181573134247</v>
      </c>
      <c r="M36" s="6">
        <v>14.540238787386889</v>
      </c>
      <c r="O36" s="6"/>
      <c r="P36" s="6"/>
      <c r="V36" s="8"/>
      <c r="W36" s="7"/>
    </row>
    <row r="37" spans="1:23" x14ac:dyDescent="0.15">
      <c r="A37" s="3">
        <v>28</v>
      </c>
      <c r="B37" s="3" t="s">
        <v>300</v>
      </c>
      <c r="C37" s="3" t="s">
        <v>301</v>
      </c>
      <c r="D37" s="3" t="s">
        <v>302</v>
      </c>
      <c r="E37" s="6">
        <v>68.580961769927569</v>
      </c>
      <c r="F37" s="6">
        <v>17.211519012185867</v>
      </c>
      <c r="H37" s="3">
        <v>28</v>
      </c>
      <c r="I37" s="3" t="s">
        <v>300</v>
      </c>
      <c r="J37" s="3" t="s">
        <v>301</v>
      </c>
      <c r="K37" s="3" t="s">
        <v>302</v>
      </c>
      <c r="L37" s="6">
        <v>75.02294631047981</v>
      </c>
      <c r="M37" s="6">
        <v>16.374295656381513</v>
      </c>
      <c r="O37" s="6"/>
      <c r="P37" s="6"/>
      <c r="V37" s="8"/>
      <c r="W37" s="7"/>
    </row>
    <row r="38" spans="1:23" x14ac:dyDescent="0.15">
      <c r="A38" s="3">
        <v>2</v>
      </c>
      <c r="B38" s="3" t="s">
        <v>303</v>
      </c>
      <c r="C38" s="3" t="s">
        <v>304</v>
      </c>
      <c r="D38" s="3" t="s">
        <v>305</v>
      </c>
      <c r="E38" s="6">
        <v>30.559245765733117</v>
      </c>
      <c r="F38" s="6">
        <v>1.7913251274373494</v>
      </c>
      <c r="H38" s="3">
        <v>2</v>
      </c>
      <c r="I38" s="3" t="s">
        <v>303</v>
      </c>
      <c r="J38" s="3" t="s">
        <v>304</v>
      </c>
      <c r="K38" s="3" t="s">
        <v>305</v>
      </c>
      <c r="L38" s="6">
        <v>54.788975932327013</v>
      </c>
      <c r="M38" s="6">
        <v>14.540238787386889</v>
      </c>
      <c r="O38" s="6"/>
      <c r="P38" s="6"/>
      <c r="V38" s="8"/>
      <c r="W38" s="7"/>
    </row>
    <row r="39" spans="1:23" x14ac:dyDescent="0.15">
      <c r="A39" s="3">
        <v>21</v>
      </c>
      <c r="B39" s="3" t="s">
        <v>306</v>
      </c>
      <c r="C39" s="3" t="s">
        <v>307</v>
      </c>
      <c r="D39" s="3" t="s">
        <v>308</v>
      </c>
      <c r="E39" s="6">
        <v>63.201515787101059</v>
      </c>
      <c r="F39" s="6">
        <v>27.982523968604784</v>
      </c>
      <c r="H39" s="3">
        <v>21</v>
      </c>
      <c r="I39" s="3" t="s">
        <v>306</v>
      </c>
      <c r="J39" s="3" t="s">
        <v>307</v>
      </c>
      <c r="K39" s="3" t="s">
        <v>308</v>
      </c>
      <c r="L39" s="6">
        <v>79.367790389914717</v>
      </c>
      <c r="M39" s="6">
        <v>34.691742181207722</v>
      </c>
      <c r="O39" s="6"/>
      <c r="P39" s="6"/>
      <c r="V39" s="8"/>
      <c r="W39" s="7"/>
    </row>
    <row r="40" spans="1:23" x14ac:dyDescent="0.15">
      <c r="A40" s="3">
        <v>27</v>
      </c>
      <c r="B40" s="3" t="s">
        <v>309</v>
      </c>
      <c r="C40" s="3" t="s">
        <v>310</v>
      </c>
      <c r="D40" s="3" t="s">
        <v>311</v>
      </c>
      <c r="E40" s="6">
        <v>66.489766043542559</v>
      </c>
      <c r="F40" s="6">
        <v>16.886432103179896</v>
      </c>
      <c r="H40" s="3">
        <v>27</v>
      </c>
      <c r="I40" s="3" t="s">
        <v>309</v>
      </c>
      <c r="J40" s="3" t="s">
        <v>310</v>
      </c>
      <c r="K40" s="3" t="s">
        <v>311</v>
      </c>
      <c r="L40" s="6">
        <v>84.674779436461577</v>
      </c>
      <c r="M40" s="6">
        <v>29.40063978390917</v>
      </c>
      <c r="O40" s="6"/>
      <c r="P40" s="6"/>
      <c r="V40" s="8"/>
      <c r="W40" s="7"/>
    </row>
    <row r="41" spans="1:23" x14ac:dyDescent="0.15">
      <c r="A41" s="3">
        <v>17</v>
      </c>
      <c r="B41" s="3" t="s">
        <v>312</v>
      </c>
      <c r="C41" s="3" t="s">
        <v>313</v>
      </c>
      <c r="D41" s="3" t="s">
        <v>314</v>
      </c>
      <c r="E41" s="6">
        <v>60.507810550402041</v>
      </c>
      <c r="F41" s="6">
        <v>22.250763217734935</v>
      </c>
      <c r="H41" s="3">
        <v>17</v>
      </c>
      <c r="I41" s="3" t="s">
        <v>312</v>
      </c>
      <c r="J41" s="3" t="s">
        <v>313</v>
      </c>
      <c r="K41" s="3" t="s">
        <v>314</v>
      </c>
      <c r="L41" s="6">
        <v>67.377612235057981</v>
      </c>
      <c r="M41" s="6">
        <v>21.789681418726673</v>
      </c>
      <c r="O41" s="6"/>
      <c r="P41" s="6"/>
      <c r="V41" s="7"/>
      <c r="W41" s="7"/>
    </row>
    <row r="42" spans="1:23" x14ac:dyDescent="0.15">
      <c r="E42" s="10"/>
      <c r="F42" s="10"/>
      <c r="L42" s="11"/>
      <c r="M42" s="11"/>
      <c r="T42" s="14"/>
      <c r="U42" s="14"/>
    </row>
    <row r="43" spans="1:23" x14ac:dyDescent="0.15">
      <c r="E43" s="10"/>
      <c r="F43" s="10"/>
      <c r="L43" s="11"/>
      <c r="M43" s="11"/>
    </row>
    <row r="44" spans="1:23" x14ac:dyDescent="0.15">
      <c r="A44" s="17" t="s">
        <v>318</v>
      </c>
      <c r="E44" s="17" t="s">
        <v>318</v>
      </c>
      <c r="I44" s="17" t="s">
        <v>319</v>
      </c>
      <c r="N44" t="s">
        <v>320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/>
  </sheetViews>
  <sheetFormatPr defaultRowHeight="13.5" x14ac:dyDescent="0.15"/>
  <cols>
    <col min="1" max="1" width="4.375" style="3" customWidth="1"/>
    <col min="2" max="16384" width="9" style="3"/>
  </cols>
  <sheetData>
    <row r="1" spans="1:10" ht="16.5" x14ac:dyDescent="0.15">
      <c r="A1" s="9"/>
      <c r="B1" s="9" t="s">
        <v>362</v>
      </c>
      <c r="C1" s="9" t="s">
        <v>363</v>
      </c>
      <c r="D1" s="9" t="s">
        <v>364</v>
      </c>
      <c r="E1" s="9" t="s">
        <v>365</v>
      </c>
      <c r="F1" s="9" t="s">
        <v>366</v>
      </c>
      <c r="G1" s="9" t="s">
        <v>367</v>
      </c>
      <c r="H1" s="9" t="s">
        <v>368</v>
      </c>
      <c r="I1" s="9" t="s">
        <v>369</v>
      </c>
    </row>
    <row r="2" spans="1:10" x14ac:dyDescent="0.15">
      <c r="A2" s="32"/>
      <c r="B2" s="9">
        <v>1</v>
      </c>
      <c r="C2" s="9">
        <v>2</v>
      </c>
      <c r="D2" s="9"/>
      <c r="E2" s="9"/>
      <c r="F2" s="9"/>
      <c r="G2" s="9"/>
      <c r="H2" s="9"/>
      <c r="I2" s="9"/>
    </row>
    <row r="3" spans="1:10" x14ac:dyDescent="0.15">
      <c r="A3" s="33"/>
      <c r="B3" s="9">
        <v>2</v>
      </c>
      <c r="C3" s="9">
        <v>5</v>
      </c>
      <c r="D3" s="9"/>
      <c r="E3" s="9"/>
      <c r="F3" s="9"/>
      <c r="G3" s="9"/>
      <c r="H3" s="9"/>
      <c r="I3" s="9"/>
    </row>
    <row r="4" spans="1:10" x14ac:dyDescent="0.15">
      <c r="A4" s="33"/>
      <c r="B4" s="9">
        <v>3</v>
      </c>
      <c r="C4" s="9">
        <v>4</v>
      </c>
      <c r="D4" s="9"/>
      <c r="E4" s="9"/>
      <c r="F4" s="9"/>
      <c r="G4" s="9"/>
      <c r="H4" s="9"/>
      <c r="I4" s="9"/>
    </row>
    <row r="5" spans="1:10" x14ac:dyDescent="0.15">
      <c r="A5" s="33"/>
      <c r="B5" s="9">
        <v>4</v>
      </c>
      <c r="C5" s="9">
        <v>8</v>
      </c>
      <c r="D5" s="9"/>
      <c r="E5" s="9"/>
      <c r="F5" s="9"/>
      <c r="G5" s="9"/>
      <c r="H5" s="9"/>
      <c r="I5" s="9"/>
    </row>
    <row r="6" spans="1:10" x14ac:dyDescent="0.15">
      <c r="A6" s="34"/>
      <c r="B6" s="9">
        <v>5</v>
      </c>
      <c r="C6" s="9">
        <v>6</v>
      </c>
      <c r="D6" s="9"/>
      <c r="E6" s="9"/>
      <c r="F6" s="9"/>
      <c r="G6" s="9"/>
      <c r="H6" s="9"/>
      <c r="I6" s="9"/>
    </row>
    <row r="7" spans="1:10" x14ac:dyDescent="0.15">
      <c r="A7" s="9" t="s">
        <v>370</v>
      </c>
      <c r="B7" s="35"/>
      <c r="C7" s="23"/>
      <c r="D7" s="35"/>
      <c r="E7" s="35"/>
      <c r="F7" s="35"/>
      <c r="G7" s="23"/>
      <c r="H7" s="23"/>
      <c r="I7" s="35"/>
    </row>
    <row r="8" spans="1:10" x14ac:dyDescent="0.15">
      <c r="A8" s="9" t="s">
        <v>371</v>
      </c>
      <c r="B8" s="35"/>
      <c r="C8" s="35"/>
      <c r="D8" s="18"/>
      <c r="E8" s="18"/>
      <c r="F8" s="18"/>
      <c r="G8" s="18"/>
      <c r="H8" s="18"/>
      <c r="I8" s="18"/>
    </row>
    <row r="9" spans="1:10" ht="16.5" x14ac:dyDescent="0.15">
      <c r="A9" s="9" t="s">
        <v>372</v>
      </c>
      <c r="B9" s="23"/>
      <c r="D9" s="35" t="s">
        <v>373</v>
      </c>
      <c r="E9" s="35"/>
      <c r="F9" s="35" t="s">
        <v>374</v>
      </c>
      <c r="G9" s="23"/>
      <c r="H9" s="36" t="s">
        <v>375</v>
      </c>
      <c r="I9" s="35"/>
    </row>
    <row r="10" spans="1:10" ht="16.5" x14ac:dyDescent="0.15">
      <c r="A10" s="9" t="s">
        <v>376</v>
      </c>
      <c r="B10" s="23"/>
      <c r="D10" s="23" t="s">
        <v>377</v>
      </c>
      <c r="E10" s="23"/>
      <c r="F10" s="35" t="s">
        <v>378</v>
      </c>
      <c r="G10" s="23"/>
      <c r="H10" s="36" t="s">
        <v>379</v>
      </c>
      <c r="I10" s="35"/>
    </row>
    <row r="11" spans="1:10" ht="16.5" x14ac:dyDescent="0.15">
      <c r="B11" s="18"/>
      <c r="D11" s="35" t="s">
        <v>380</v>
      </c>
      <c r="E11" s="35"/>
      <c r="F11" s="35" t="s">
        <v>381</v>
      </c>
      <c r="G11" s="23"/>
      <c r="H11" s="36" t="s">
        <v>382</v>
      </c>
      <c r="I11" s="35"/>
    </row>
    <row r="12" spans="1:10" ht="16.5" x14ac:dyDescent="0.15">
      <c r="A12" s="35" t="s">
        <v>383</v>
      </c>
      <c r="B12" s="23"/>
      <c r="D12" s="35" t="s">
        <v>384</v>
      </c>
      <c r="E12" s="35"/>
      <c r="F12" s="35" t="s">
        <v>385</v>
      </c>
      <c r="G12" s="23"/>
      <c r="H12" s="18"/>
      <c r="I12" s="18"/>
    </row>
    <row r="13" spans="1:10" ht="15.75" x14ac:dyDescent="0.15">
      <c r="A13" s="35" t="s">
        <v>386</v>
      </c>
      <c r="B13" s="35"/>
      <c r="D13" s="18"/>
      <c r="E13" s="18"/>
      <c r="F13" s="18"/>
      <c r="G13" s="18"/>
      <c r="H13" s="18"/>
      <c r="I13" s="18"/>
    </row>
    <row r="14" spans="1:10" x14ac:dyDescent="0.15">
      <c r="D14" s="18"/>
      <c r="E14" s="18" t="s">
        <v>387</v>
      </c>
      <c r="F14" s="18"/>
      <c r="G14" s="18"/>
      <c r="H14" s="18"/>
      <c r="I14" s="18"/>
      <c r="J14" s="3" t="s">
        <v>388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workbookViewId="0"/>
  </sheetViews>
  <sheetFormatPr defaultRowHeight="13.5" x14ac:dyDescent="0.15"/>
  <cols>
    <col min="1" max="1" width="20" style="37" bestFit="1" customWidth="1"/>
    <col min="2" max="3" width="6.5" style="37" bestFit="1" customWidth="1"/>
    <col min="4" max="6" width="10.5" style="37" bestFit="1" customWidth="1"/>
    <col min="7" max="7" width="9" style="37"/>
    <col min="8" max="8" width="7.5" style="37" bestFit="1" customWidth="1"/>
    <col min="9" max="9" width="10.5" style="37" bestFit="1" customWidth="1"/>
    <col min="10" max="256" width="9" style="37"/>
    <col min="257" max="257" width="10.875" style="37" customWidth="1"/>
    <col min="258" max="512" width="9" style="37"/>
    <col min="513" max="513" width="10.875" style="37" customWidth="1"/>
    <col min="514" max="768" width="9" style="37"/>
    <col min="769" max="769" width="10.875" style="37" customWidth="1"/>
    <col min="770" max="1024" width="9" style="37"/>
    <col min="1025" max="1025" width="10.875" style="37" customWidth="1"/>
    <col min="1026" max="1280" width="9" style="37"/>
    <col min="1281" max="1281" width="10.875" style="37" customWidth="1"/>
    <col min="1282" max="1536" width="9" style="37"/>
    <col min="1537" max="1537" width="10.875" style="37" customWidth="1"/>
    <col min="1538" max="1792" width="9" style="37"/>
    <col min="1793" max="1793" width="10.875" style="37" customWidth="1"/>
    <col min="1794" max="2048" width="9" style="37"/>
    <col min="2049" max="2049" width="10.875" style="37" customWidth="1"/>
    <col min="2050" max="2304" width="9" style="37"/>
    <col min="2305" max="2305" width="10.875" style="37" customWidth="1"/>
    <col min="2306" max="2560" width="9" style="37"/>
    <col min="2561" max="2561" width="10.875" style="37" customWidth="1"/>
    <col min="2562" max="2816" width="9" style="37"/>
    <col min="2817" max="2817" width="10.875" style="37" customWidth="1"/>
    <col min="2818" max="3072" width="9" style="37"/>
    <col min="3073" max="3073" width="10.875" style="37" customWidth="1"/>
    <col min="3074" max="3328" width="9" style="37"/>
    <col min="3329" max="3329" width="10.875" style="37" customWidth="1"/>
    <col min="3330" max="3584" width="9" style="37"/>
    <col min="3585" max="3585" width="10.875" style="37" customWidth="1"/>
    <col min="3586" max="3840" width="9" style="37"/>
    <col min="3841" max="3841" width="10.875" style="37" customWidth="1"/>
    <col min="3842" max="4096" width="9" style="37"/>
    <col min="4097" max="4097" width="10.875" style="37" customWidth="1"/>
    <col min="4098" max="4352" width="9" style="37"/>
    <col min="4353" max="4353" width="10.875" style="37" customWidth="1"/>
    <col min="4354" max="4608" width="9" style="37"/>
    <col min="4609" max="4609" width="10.875" style="37" customWidth="1"/>
    <col min="4610" max="4864" width="9" style="37"/>
    <col min="4865" max="4865" width="10.875" style="37" customWidth="1"/>
    <col min="4866" max="5120" width="9" style="37"/>
    <col min="5121" max="5121" width="10.875" style="37" customWidth="1"/>
    <col min="5122" max="5376" width="9" style="37"/>
    <col min="5377" max="5377" width="10.875" style="37" customWidth="1"/>
    <col min="5378" max="5632" width="9" style="37"/>
    <col min="5633" max="5633" width="10.875" style="37" customWidth="1"/>
    <col min="5634" max="5888" width="9" style="37"/>
    <col min="5889" max="5889" width="10.875" style="37" customWidth="1"/>
    <col min="5890" max="6144" width="9" style="37"/>
    <col min="6145" max="6145" width="10.875" style="37" customWidth="1"/>
    <col min="6146" max="6400" width="9" style="37"/>
    <col min="6401" max="6401" width="10.875" style="37" customWidth="1"/>
    <col min="6402" max="6656" width="9" style="37"/>
    <col min="6657" max="6657" width="10.875" style="37" customWidth="1"/>
    <col min="6658" max="6912" width="9" style="37"/>
    <col min="6913" max="6913" width="10.875" style="37" customWidth="1"/>
    <col min="6914" max="7168" width="9" style="37"/>
    <col min="7169" max="7169" width="10.875" style="37" customWidth="1"/>
    <col min="7170" max="7424" width="9" style="37"/>
    <col min="7425" max="7425" width="10.875" style="37" customWidth="1"/>
    <col min="7426" max="7680" width="9" style="37"/>
    <col min="7681" max="7681" width="10.875" style="37" customWidth="1"/>
    <col min="7682" max="7936" width="9" style="37"/>
    <col min="7937" max="7937" width="10.875" style="37" customWidth="1"/>
    <col min="7938" max="8192" width="9" style="37"/>
    <col min="8193" max="8193" width="10.875" style="37" customWidth="1"/>
    <col min="8194" max="8448" width="9" style="37"/>
    <col min="8449" max="8449" width="10.875" style="37" customWidth="1"/>
    <col min="8450" max="8704" width="9" style="37"/>
    <col min="8705" max="8705" width="10.875" style="37" customWidth="1"/>
    <col min="8706" max="8960" width="9" style="37"/>
    <col min="8961" max="8961" width="10.875" style="37" customWidth="1"/>
    <col min="8962" max="9216" width="9" style="37"/>
    <col min="9217" max="9217" width="10.875" style="37" customWidth="1"/>
    <col min="9218" max="9472" width="9" style="37"/>
    <col min="9473" max="9473" width="10.875" style="37" customWidth="1"/>
    <col min="9474" max="9728" width="9" style="37"/>
    <col min="9729" max="9729" width="10.875" style="37" customWidth="1"/>
    <col min="9730" max="9984" width="9" style="37"/>
    <col min="9985" max="9985" width="10.875" style="37" customWidth="1"/>
    <col min="9986" max="10240" width="9" style="37"/>
    <col min="10241" max="10241" width="10.875" style="37" customWidth="1"/>
    <col min="10242" max="10496" width="9" style="37"/>
    <col min="10497" max="10497" width="10.875" style="37" customWidth="1"/>
    <col min="10498" max="10752" width="9" style="37"/>
    <col min="10753" max="10753" width="10.875" style="37" customWidth="1"/>
    <col min="10754" max="11008" width="9" style="37"/>
    <col min="11009" max="11009" width="10.875" style="37" customWidth="1"/>
    <col min="11010" max="11264" width="9" style="37"/>
    <col min="11265" max="11265" width="10.875" style="37" customWidth="1"/>
    <col min="11266" max="11520" width="9" style="37"/>
    <col min="11521" max="11521" width="10.875" style="37" customWidth="1"/>
    <col min="11522" max="11776" width="9" style="37"/>
    <col min="11777" max="11777" width="10.875" style="37" customWidth="1"/>
    <col min="11778" max="12032" width="9" style="37"/>
    <col min="12033" max="12033" width="10.875" style="37" customWidth="1"/>
    <col min="12034" max="12288" width="9" style="37"/>
    <col min="12289" max="12289" width="10.875" style="37" customWidth="1"/>
    <col min="12290" max="12544" width="9" style="37"/>
    <col min="12545" max="12545" width="10.875" style="37" customWidth="1"/>
    <col min="12546" max="12800" width="9" style="37"/>
    <col min="12801" max="12801" width="10.875" style="37" customWidth="1"/>
    <col min="12802" max="13056" width="9" style="37"/>
    <col min="13057" max="13057" width="10.875" style="37" customWidth="1"/>
    <col min="13058" max="13312" width="9" style="37"/>
    <col min="13313" max="13313" width="10.875" style="37" customWidth="1"/>
    <col min="13314" max="13568" width="9" style="37"/>
    <col min="13569" max="13569" width="10.875" style="37" customWidth="1"/>
    <col min="13570" max="13824" width="9" style="37"/>
    <col min="13825" max="13825" width="10.875" style="37" customWidth="1"/>
    <col min="13826" max="14080" width="9" style="37"/>
    <col min="14081" max="14081" width="10.875" style="37" customWidth="1"/>
    <col min="14082" max="14336" width="9" style="37"/>
    <col min="14337" max="14337" width="10.875" style="37" customWidth="1"/>
    <col min="14338" max="14592" width="9" style="37"/>
    <col min="14593" max="14593" width="10.875" style="37" customWidth="1"/>
    <col min="14594" max="14848" width="9" style="37"/>
    <col min="14849" max="14849" width="10.875" style="37" customWidth="1"/>
    <col min="14850" max="15104" width="9" style="37"/>
    <col min="15105" max="15105" width="10.875" style="37" customWidth="1"/>
    <col min="15106" max="15360" width="9" style="37"/>
    <col min="15361" max="15361" width="10.875" style="37" customWidth="1"/>
    <col min="15362" max="15616" width="9" style="37"/>
    <col min="15617" max="15617" width="10.875" style="37" customWidth="1"/>
    <col min="15618" max="15872" width="9" style="37"/>
    <col min="15873" max="15873" width="10.875" style="37" customWidth="1"/>
    <col min="15874" max="16128" width="9" style="37"/>
    <col min="16129" max="16129" width="10.875" style="37" customWidth="1"/>
    <col min="16130" max="16384" width="9" style="37"/>
  </cols>
  <sheetData>
    <row r="1" spans="1:9" x14ac:dyDescent="0.15">
      <c r="A1" s="37" t="s">
        <v>389</v>
      </c>
    </row>
    <row r="2" spans="1:9" x14ac:dyDescent="0.15">
      <c r="B2" s="38" t="s">
        <v>390</v>
      </c>
      <c r="C2" s="38" t="s">
        <v>391</v>
      </c>
    </row>
    <row r="3" spans="1:9" ht="16.5" x14ac:dyDescent="0.15">
      <c r="A3" s="39"/>
      <c r="B3" s="39" t="s">
        <v>392</v>
      </c>
      <c r="C3" s="39" t="s">
        <v>393</v>
      </c>
      <c r="D3" s="40" t="s">
        <v>394</v>
      </c>
      <c r="E3" s="40" t="s">
        <v>395</v>
      </c>
      <c r="F3" s="40" t="s">
        <v>396</v>
      </c>
      <c r="G3" s="40" t="s">
        <v>397</v>
      </c>
      <c r="H3" s="40" t="s">
        <v>398</v>
      </c>
      <c r="I3" s="40" t="s">
        <v>399</v>
      </c>
    </row>
    <row r="4" spans="1:9" x14ac:dyDescent="0.15">
      <c r="A4" s="40" t="s">
        <v>3</v>
      </c>
      <c r="B4" s="40">
        <v>11.15</v>
      </c>
      <c r="C4" s="40">
        <v>10.83</v>
      </c>
      <c r="D4" s="41"/>
      <c r="E4" s="41"/>
      <c r="F4" s="41"/>
      <c r="G4" s="41"/>
      <c r="H4" s="42"/>
      <c r="I4" s="43"/>
    </row>
    <row r="5" spans="1:9" x14ac:dyDescent="0.15">
      <c r="A5" s="40" t="s">
        <v>4</v>
      </c>
      <c r="B5" s="40">
        <v>2.17</v>
      </c>
      <c r="C5" s="40">
        <v>2.4</v>
      </c>
      <c r="D5" s="41"/>
      <c r="E5" s="41"/>
      <c r="F5" s="41"/>
      <c r="G5" s="41"/>
      <c r="H5" s="42"/>
      <c r="I5" s="43"/>
    </row>
    <row r="6" spans="1:9" x14ac:dyDescent="0.15">
      <c r="A6" s="40" t="s">
        <v>5</v>
      </c>
      <c r="B6" s="40">
        <v>2.44</v>
      </c>
      <c r="C6" s="40">
        <v>2.29</v>
      </c>
      <c r="D6" s="41"/>
      <c r="E6" s="41"/>
      <c r="F6" s="41"/>
      <c r="G6" s="41"/>
      <c r="H6" s="42"/>
      <c r="I6" s="43"/>
    </row>
    <row r="7" spans="1:9" x14ac:dyDescent="0.15">
      <c r="A7" s="40" t="s">
        <v>6</v>
      </c>
      <c r="B7" s="40">
        <v>4.26</v>
      </c>
      <c r="C7" s="40">
        <v>4.7300000000000004</v>
      </c>
      <c r="D7" s="41"/>
      <c r="E7" s="41"/>
      <c r="F7" s="41"/>
      <c r="G7" s="41"/>
      <c r="H7" s="42"/>
      <c r="I7" s="43"/>
    </row>
    <row r="8" spans="1:9" x14ac:dyDescent="0.15">
      <c r="A8" s="40" t="s">
        <v>7</v>
      </c>
      <c r="B8" s="40">
        <v>2.12</v>
      </c>
      <c r="C8" s="40">
        <v>1.65</v>
      </c>
      <c r="D8" s="41"/>
      <c r="E8" s="41"/>
      <c r="F8" s="41"/>
      <c r="G8" s="41"/>
      <c r="H8" s="42"/>
      <c r="I8" s="43"/>
    </row>
    <row r="9" spans="1:9" x14ac:dyDescent="0.15">
      <c r="A9" s="40" t="s">
        <v>8</v>
      </c>
      <c r="B9" s="40">
        <v>2.04</v>
      </c>
      <c r="C9" s="40">
        <v>2.13</v>
      </c>
      <c r="D9" s="41"/>
      <c r="E9" s="41"/>
      <c r="F9" s="41"/>
      <c r="G9" s="41"/>
      <c r="H9" s="42"/>
      <c r="I9" s="43"/>
    </row>
    <row r="10" spans="1:9" x14ac:dyDescent="0.15">
      <c r="A10" s="40" t="s">
        <v>9</v>
      </c>
      <c r="B10" s="40">
        <v>3.47</v>
      </c>
      <c r="C10" s="40">
        <v>3.84</v>
      </c>
      <c r="D10" s="41"/>
      <c r="E10" s="41"/>
      <c r="F10" s="41"/>
      <c r="G10" s="41"/>
      <c r="H10" s="42"/>
      <c r="I10" s="43"/>
    </row>
    <row r="11" spans="1:9" x14ac:dyDescent="0.15">
      <c r="A11" s="40" t="s">
        <v>10</v>
      </c>
      <c r="B11" s="40">
        <v>5.48</v>
      </c>
      <c r="C11" s="40">
        <v>6.12</v>
      </c>
      <c r="D11" s="41"/>
      <c r="E11" s="41"/>
      <c r="F11" s="41"/>
      <c r="G11" s="41"/>
      <c r="H11" s="42"/>
      <c r="I11" s="43"/>
    </row>
    <row r="12" spans="1:9" x14ac:dyDescent="0.15">
      <c r="A12" s="40" t="s">
        <v>11</v>
      </c>
      <c r="B12" s="40">
        <v>3.85</v>
      </c>
      <c r="C12" s="40">
        <v>4.3600000000000003</v>
      </c>
      <c r="D12" s="41"/>
      <c r="E12" s="41"/>
      <c r="F12" s="41"/>
      <c r="G12" s="41"/>
      <c r="H12" s="42"/>
      <c r="I12" s="43"/>
    </row>
    <row r="13" spans="1:9" x14ac:dyDescent="0.15">
      <c r="A13" s="40" t="s">
        <v>12</v>
      </c>
      <c r="B13" s="40">
        <v>3.74</v>
      </c>
      <c r="C13" s="40">
        <v>4.29</v>
      </c>
      <c r="D13" s="41"/>
      <c r="E13" s="41"/>
      <c r="F13" s="41"/>
      <c r="G13" s="41"/>
      <c r="H13" s="42"/>
      <c r="I13" s="43"/>
    </row>
    <row r="14" spans="1:9" x14ac:dyDescent="0.15">
      <c r="A14" s="40" t="s">
        <v>13</v>
      </c>
      <c r="B14" s="40">
        <v>13.78</v>
      </c>
      <c r="C14" s="40">
        <v>16.850000000000001</v>
      </c>
      <c r="D14" s="41"/>
      <c r="E14" s="41"/>
      <c r="F14" s="41"/>
      <c r="G14" s="41"/>
      <c r="H14" s="42"/>
      <c r="I14" s="43"/>
    </row>
    <row r="15" spans="1:9" x14ac:dyDescent="0.15">
      <c r="A15" s="40" t="s">
        <v>14</v>
      </c>
      <c r="B15" s="40">
        <v>12.77</v>
      </c>
      <c r="C15" s="40">
        <v>13.88</v>
      </c>
      <c r="D15" s="41"/>
      <c r="E15" s="41"/>
      <c r="F15" s="41"/>
      <c r="G15" s="41"/>
      <c r="H15" s="42"/>
      <c r="I15" s="43"/>
    </row>
    <row r="16" spans="1:9" x14ac:dyDescent="0.15">
      <c r="A16" s="40" t="s">
        <v>15</v>
      </c>
      <c r="B16" s="40">
        <v>32.79</v>
      </c>
      <c r="C16" s="40">
        <v>36.619999999999997</v>
      </c>
      <c r="D16" s="41"/>
      <c r="E16" s="41"/>
      <c r="F16" s="41"/>
      <c r="G16" s="41"/>
      <c r="H16" s="42"/>
      <c r="I16" s="43"/>
    </row>
    <row r="17" spans="1:11" x14ac:dyDescent="0.15">
      <c r="A17" s="40" t="s">
        <v>16</v>
      </c>
      <c r="B17" s="40">
        <v>19.34</v>
      </c>
      <c r="C17" s="40">
        <v>23.18</v>
      </c>
      <c r="D17" s="41"/>
      <c r="E17" s="41"/>
      <c r="F17" s="41"/>
      <c r="G17" s="41"/>
      <c r="H17" s="42"/>
      <c r="I17" s="43"/>
    </row>
    <row r="18" spans="1:11" x14ac:dyDescent="0.15">
      <c r="A18" s="40" t="s">
        <v>17</v>
      </c>
      <c r="B18" s="40">
        <v>4.46</v>
      </c>
      <c r="C18" s="40">
        <v>5.01</v>
      </c>
      <c r="D18" s="41"/>
      <c r="E18" s="41"/>
      <c r="F18" s="41"/>
      <c r="G18" s="41"/>
      <c r="H18" s="42"/>
      <c r="I18" s="43"/>
    </row>
    <row r="19" spans="1:11" x14ac:dyDescent="0.15">
      <c r="A19" s="40" t="s">
        <v>18</v>
      </c>
      <c r="B19" s="40">
        <v>2.13</v>
      </c>
      <c r="C19" s="40">
        <v>2.48</v>
      </c>
      <c r="D19" s="41"/>
      <c r="E19" s="41"/>
      <c r="F19" s="41"/>
      <c r="G19" s="41"/>
      <c r="H19" s="42"/>
      <c r="I19" s="43"/>
    </row>
    <row r="20" spans="1:11" x14ac:dyDescent="0.15">
      <c r="A20" s="40" t="s">
        <v>19</v>
      </c>
      <c r="B20" s="40">
        <v>2.23</v>
      </c>
      <c r="C20" s="40">
        <v>2.2799999999999998</v>
      </c>
      <c r="D20" s="41"/>
      <c r="E20" s="41"/>
      <c r="F20" s="41"/>
      <c r="G20" s="41"/>
      <c r="H20" s="42"/>
      <c r="I20" s="43"/>
    </row>
    <row r="21" spans="1:11" x14ac:dyDescent="0.15">
      <c r="A21" s="40" t="s">
        <v>20</v>
      </c>
      <c r="B21" s="40">
        <v>1.51</v>
      </c>
      <c r="C21" s="40">
        <v>1.58</v>
      </c>
      <c r="D21" s="41"/>
      <c r="E21" s="41"/>
      <c r="F21" s="41"/>
      <c r="G21" s="41"/>
      <c r="H21" s="42"/>
      <c r="I21" s="43"/>
    </row>
    <row r="22" spans="1:11" x14ac:dyDescent="0.15">
      <c r="A22" s="40" t="s">
        <v>21</v>
      </c>
      <c r="B22" s="40">
        <v>1.65</v>
      </c>
      <c r="C22" s="40">
        <v>1.81</v>
      </c>
      <c r="D22" s="41"/>
      <c r="E22" s="41"/>
      <c r="F22" s="41"/>
      <c r="G22" s="41"/>
      <c r="H22" s="42"/>
      <c r="I22" s="43"/>
    </row>
    <row r="23" spans="1:11" x14ac:dyDescent="0.15">
      <c r="A23" s="40" t="s">
        <v>22</v>
      </c>
      <c r="B23" s="40">
        <v>4.28</v>
      </c>
      <c r="C23" s="40">
        <v>4.5199999999999996</v>
      </c>
      <c r="D23" s="41"/>
      <c r="E23" s="41"/>
      <c r="F23" s="41"/>
      <c r="G23" s="41"/>
      <c r="H23" s="42"/>
      <c r="I23" s="43"/>
    </row>
    <row r="24" spans="1:11" x14ac:dyDescent="0.15">
      <c r="A24" s="40" t="s">
        <v>23</v>
      </c>
      <c r="B24" s="40">
        <v>3.67</v>
      </c>
      <c r="C24" s="40">
        <v>4.3099999999999996</v>
      </c>
      <c r="D24" s="41"/>
      <c r="E24" s="41"/>
      <c r="F24" s="41"/>
      <c r="G24" s="41"/>
      <c r="H24" s="42"/>
      <c r="I24" s="43"/>
    </row>
    <row r="25" spans="1:11" x14ac:dyDescent="0.15">
      <c r="A25" s="40" t="s">
        <v>24</v>
      </c>
      <c r="B25" s="40">
        <v>7.36</v>
      </c>
      <c r="C25" s="40">
        <v>8.6</v>
      </c>
      <c r="D25" s="41"/>
      <c r="E25" s="41"/>
      <c r="F25" s="41"/>
      <c r="G25" s="41"/>
      <c r="H25" s="42"/>
      <c r="I25" s="43"/>
    </row>
    <row r="26" spans="1:11" x14ac:dyDescent="0.15">
      <c r="A26" s="44" t="s">
        <v>25</v>
      </c>
      <c r="B26" s="44">
        <v>17.559999999999999</v>
      </c>
      <c r="C26" s="44">
        <v>18.62</v>
      </c>
      <c r="D26" s="41"/>
      <c r="E26" s="41"/>
      <c r="F26" s="41"/>
      <c r="G26" s="41"/>
      <c r="H26" s="42"/>
      <c r="I26" s="43"/>
    </row>
    <row r="27" spans="1:11" x14ac:dyDescent="0.15">
      <c r="A27" s="40" t="s">
        <v>26</v>
      </c>
      <c r="B27" s="40">
        <v>3.65</v>
      </c>
      <c r="C27" s="40">
        <v>4.0999999999999996</v>
      </c>
      <c r="D27" s="41"/>
      <c r="E27" s="41"/>
      <c r="F27" s="41"/>
      <c r="G27" s="41"/>
      <c r="H27" s="42"/>
      <c r="I27" s="43"/>
    </row>
    <row r="28" spans="1:11" x14ac:dyDescent="0.15">
      <c r="A28" s="40" t="s">
        <v>27</v>
      </c>
      <c r="B28" s="40">
        <v>2.66</v>
      </c>
      <c r="C28" s="40">
        <v>2.95</v>
      </c>
      <c r="D28" s="41"/>
      <c r="E28" s="41"/>
      <c r="F28" s="41"/>
      <c r="G28" s="41"/>
      <c r="H28" s="42"/>
      <c r="I28" s="43"/>
      <c r="K28" s="38" t="s">
        <v>400</v>
      </c>
    </row>
    <row r="29" spans="1:11" x14ac:dyDescent="0.15">
      <c r="A29" s="40" t="s">
        <v>28</v>
      </c>
      <c r="B29" s="40">
        <v>5.05</v>
      </c>
      <c r="C29" s="40">
        <v>5.53</v>
      </c>
      <c r="D29" s="41"/>
      <c r="E29" s="41"/>
      <c r="F29" s="41"/>
      <c r="G29" s="41"/>
      <c r="H29" s="42"/>
      <c r="I29" s="43"/>
    </row>
    <row r="30" spans="1:11" x14ac:dyDescent="0.15">
      <c r="A30" s="40" t="s">
        <v>29</v>
      </c>
      <c r="B30" s="40">
        <v>19.3</v>
      </c>
      <c r="C30" s="40">
        <v>21.02</v>
      </c>
      <c r="D30" s="41"/>
      <c r="E30" s="41"/>
      <c r="F30" s="41"/>
      <c r="G30" s="41"/>
      <c r="H30" s="42"/>
      <c r="I30" s="43"/>
    </row>
    <row r="31" spans="1:11" x14ac:dyDescent="0.15">
      <c r="A31" s="40" t="s">
        <v>30</v>
      </c>
      <c r="B31" s="40">
        <v>10.81</v>
      </c>
      <c r="C31" s="40">
        <v>12.06</v>
      </c>
      <c r="D31" s="41"/>
      <c r="E31" s="41"/>
      <c r="F31" s="41"/>
      <c r="G31" s="41"/>
      <c r="H31" s="42"/>
      <c r="I31" s="43"/>
    </row>
    <row r="32" spans="1:11" x14ac:dyDescent="0.15">
      <c r="A32" s="40" t="s">
        <v>31</v>
      </c>
      <c r="B32" s="40">
        <v>2.67</v>
      </c>
      <c r="C32" s="40">
        <v>3.03</v>
      </c>
      <c r="D32" s="41"/>
      <c r="E32" s="41"/>
      <c r="F32" s="41"/>
      <c r="G32" s="41"/>
      <c r="H32" s="42"/>
      <c r="I32" s="43"/>
    </row>
    <row r="33" spans="1:11" x14ac:dyDescent="0.15">
      <c r="A33" s="40" t="s">
        <v>32</v>
      </c>
      <c r="B33" s="40">
        <v>1.77</v>
      </c>
      <c r="C33" s="40">
        <v>1.85</v>
      </c>
      <c r="D33" s="41"/>
      <c r="E33" s="41"/>
      <c r="F33" s="41"/>
      <c r="G33" s="41"/>
      <c r="H33" s="42"/>
      <c r="I33" s="43"/>
    </row>
    <row r="34" spans="1:11" x14ac:dyDescent="0.15">
      <c r="A34" s="40" t="s">
        <v>33</v>
      </c>
      <c r="B34" s="40">
        <v>1.1000000000000001</v>
      </c>
      <c r="C34" s="40">
        <v>1</v>
      </c>
      <c r="D34" s="41"/>
      <c r="E34" s="41"/>
      <c r="F34" s="41"/>
      <c r="G34" s="41"/>
      <c r="H34" s="42"/>
      <c r="I34" s="43"/>
    </row>
    <row r="35" spans="1:11" x14ac:dyDescent="0.15">
      <c r="A35" s="40" t="s">
        <v>34</v>
      </c>
      <c r="B35" s="40">
        <v>1.25</v>
      </c>
      <c r="C35" s="40">
        <v>1.27</v>
      </c>
      <c r="D35" s="41"/>
      <c r="E35" s="41"/>
      <c r="F35" s="41"/>
      <c r="G35" s="41"/>
      <c r="H35" s="42"/>
      <c r="I35" s="43"/>
    </row>
    <row r="36" spans="1:11" x14ac:dyDescent="0.15">
      <c r="A36" s="40" t="s">
        <v>35</v>
      </c>
      <c r="B36" s="40">
        <v>3.69</v>
      </c>
      <c r="C36" s="40">
        <v>3.8</v>
      </c>
      <c r="D36" s="41"/>
      <c r="E36" s="41"/>
      <c r="F36" s="41"/>
      <c r="G36" s="41"/>
      <c r="H36" s="42"/>
      <c r="I36" s="43"/>
    </row>
    <row r="37" spans="1:11" x14ac:dyDescent="0.15">
      <c r="A37" s="40" t="s">
        <v>36</v>
      </c>
      <c r="B37" s="40">
        <v>5.66</v>
      </c>
      <c r="C37" s="40">
        <v>6.38</v>
      </c>
      <c r="D37" s="41"/>
      <c r="E37" s="41"/>
      <c r="F37" s="41"/>
      <c r="G37" s="41"/>
      <c r="H37" s="42"/>
      <c r="I37" s="43"/>
    </row>
    <row r="38" spans="1:11" x14ac:dyDescent="0.15">
      <c r="A38" s="40" t="s">
        <v>37</v>
      </c>
      <c r="B38" s="40">
        <v>2.71</v>
      </c>
      <c r="C38" s="40">
        <v>2.88</v>
      </c>
      <c r="D38" s="41"/>
      <c r="E38" s="41"/>
      <c r="F38" s="41"/>
      <c r="G38" s="41"/>
      <c r="H38" s="42"/>
      <c r="I38" s="43"/>
    </row>
    <row r="39" spans="1:11" x14ac:dyDescent="0.15">
      <c r="A39" s="40" t="s">
        <v>38</v>
      </c>
      <c r="B39" s="40">
        <v>1.39</v>
      </c>
      <c r="C39" s="40">
        <v>1.44</v>
      </c>
      <c r="D39" s="41"/>
      <c r="E39" s="41"/>
      <c r="F39" s="41"/>
      <c r="G39" s="41"/>
      <c r="H39" s="42"/>
      <c r="I39" s="43"/>
    </row>
    <row r="40" spans="1:11" x14ac:dyDescent="0.15">
      <c r="A40" s="40" t="s">
        <v>39</v>
      </c>
      <c r="B40" s="40">
        <v>1.94</v>
      </c>
      <c r="C40" s="40">
        <v>2.02</v>
      </c>
      <c r="D40" s="41"/>
      <c r="E40" s="41"/>
      <c r="F40" s="41"/>
      <c r="G40" s="41"/>
      <c r="H40" s="42"/>
      <c r="I40" s="43"/>
    </row>
    <row r="41" spans="1:11" x14ac:dyDescent="0.15">
      <c r="A41" s="40" t="s">
        <v>40</v>
      </c>
      <c r="B41" s="40">
        <v>2.48</v>
      </c>
      <c r="C41" s="40">
        <v>2.39</v>
      </c>
      <c r="D41" s="41"/>
      <c r="E41" s="41"/>
      <c r="F41" s="41"/>
      <c r="G41" s="41"/>
      <c r="H41" s="42"/>
      <c r="I41" s="43"/>
    </row>
    <row r="42" spans="1:11" x14ac:dyDescent="0.15">
      <c r="A42" s="40" t="s">
        <v>41</v>
      </c>
      <c r="B42" s="40">
        <v>1.45</v>
      </c>
      <c r="C42" s="40">
        <v>1.24</v>
      </c>
      <c r="D42" s="41"/>
      <c r="E42" s="41"/>
      <c r="F42" s="41"/>
      <c r="G42" s="41"/>
      <c r="H42" s="42"/>
      <c r="I42" s="43"/>
    </row>
    <row r="43" spans="1:11" x14ac:dyDescent="0.15">
      <c r="A43" s="40" t="s">
        <v>42</v>
      </c>
      <c r="B43" s="40">
        <v>8.6</v>
      </c>
      <c r="C43" s="40">
        <v>10.08</v>
      </c>
      <c r="D43" s="41"/>
      <c r="E43" s="41"/>
      <c r="F43" s="41"/>
      <c r="G43" s="41"/>
      <c r="H43" s="42"/>
      <c r="I43" s="43"/>
    </row>
    <row r="44" spans="1:11" x14ac:dyDescent="0.15">
      <c r="A44" s="40" t="s">
        <v>43</v>
      </c>
      <c r="B44" s="40">
        <v>1.43</v>
      </c>
      <c r="C44" s="40">
        <v>1.63</v>
      </c>
      <c r="D44" s="41"/>
      <c r="E44" s="41"/>
      <c r="F44" s="41"/>
      <c r="G44" s="41"/>
      <c r="H44" s="42"/>
      <c r="I44" s="43"/>
    </row>
    <row r="45" spans="1:11" x14ac:dyDescent="0.15">
      <c r="A45" s="40" t="s">
        <v>44</v>
      </c>
      <c r="B45" s="40">
        <v>2.2799999999999998</v>
      </c>
      <c r="C45" s="40">
        <v>2.38</v>
      </c>
      <c r="D45" s="41"/>
      <c r="E45" s="41"/>
      <c r="F45" s="41"/>
      <c r="G45" s="41"/>
      <c r="H45" s="42"/>
      <c r="I45" s="43"/>
    </row>
    <row r="46" spans="1:11" x14ac:dyDescent="0.15">
      <c r="A46" s="40" t="s">
        <v>45</v>
      </c>
      <c r="B46" s="40">
        <v>2.97</v>
      </c>
      <c r="C46" s="40">
        <v>3.13</v>
      </c>
      <c r="D46" s="41"/>
      <c r="E46" s="41"/>
      <c r="F46" s="41"/>
      <c r="G46" s="41"/>
      <c r="H46" s="42"/>
      <c r="I46" s="43"/>
    </row>
    <row r="47" spans="1:11" x14ac:dyDescent="0.15">
      <c r="A47" s="40" t="s">
        <v>46</v>
      </c>
      <c r="B47" s="40">
        <v>2.16</v>
      </c>
      <c r="C47" s="40">
        <v>2.21</v>
      </c>
      <c r="D47" s="41"/>
      <c r="E47" s="41"/>
      <c r="F47" s="41"/>
      <c r="G47" s="41"/>
      <c r="H47" s="42"/>
      <c r="I47" s="43"/>
    </row>
    <row r="48" spans="1:11" x14ac:dyDescent="0.15">
      <c r="A48" s="40" t="s">
        <v>47</v>
      </c>
      <c r="B48" s="40">
        <v>1.86</v>
      </c>
      <c r="C48" s="40">
        <v>1.77</v>
      </c>
      <c r="D48" s="41"/>
      <c r="E48" s="41"/>
      <c r="F48" s="41"/>
      <c r="G48" s="41"/>
      <c r="H48" s="42"/>
      <c r="I48" s="43"/>
      <c r="K48" s="38" t="s">
        <v>401</v>
      </c>
    </row>
    <row r="49" spans="1:10" x14ac:dyDescent="0.15">
      <c r="A49" s="40" t="s">
        <v>48</v>
      </c>
      <c r="B49" s="40">
        <v>2.93</v>
      </c>
      <c r="C49" s="40">
        <v>2.85</v>
      </c>
      <c r="D49" s="41"/>
      <c r="E49" s="41"/>
      <c r="F49" s="41"/>
      <c r="G49" s="41"/>
      <c r="H49" s="42"/>
      <c r="I49" s="43"/>
    </row>
    <row r="50" spans="1:10" ht="14.25" thickBot="1" x14ac:dyDescent="0.2">
      <c r="A50" s="45" t="s">
        <v>49</v>
      </c>
      <c r="B50" s="45">
        <v>1.84</v>
      </c>
      <c r="C50" s="45">
        <v>1.98</v>
      </c>
      <c r="D50" s="41"/>
      <c r="E50" s="41"/>
      <c r="F50" s="41"/>
      <c r="G50" s="41"/>
      <c r="H50" s="42"/>
      <c r="I50" s="43"/>
    </row>
    <row r="51" spans="1:10" x14ac:dyDescent="0.15">
      <c r="A51" s="46" t="s">
        <v>402</v>
      </c>
      <c r="B51" s="47"/>
      <c r="C51" s="46"/>
      <c r="D51" s="48"/>
      <c r="E51" s="48"/>
      <c r="F51" s="48"/>
      <c r="G51" s="48"/>
      <c r="H51" s="49"/>
      <c r="I51" s="50"/>
    </row>
    <row r="52" spans="1:10" x14ac:dyDescent="0.15">
      <c r="A52" s="40" t="s">
        <v>403</v>
      </c>
      <c r="B52" s="41"/>
      <c r="C52" s="41"/>
    </row>
    <row r="53" spans="1:10" x14ac:dyDescent="0.15">
      <c r="A53" s="40" t="s">
        <v>404</v>
      </c>
      <c r="B53" s="51"/>
      <c r="J53" s="52"/>
    </row>
    <row r="54" spans="1:10" x14ac:dyDescent="0.15">
      <c r="A54" s="40" t="s">
        <v>405</v>
      </c>
      <c r="B54" s="44"/>
    </row>
    <row r="55" spans="1:10" x14ac:dyDescent="0.15">
      <c r="D55" s="53" t="s">
        <v>406</v>
      </c>
      <c r="E55" s="54"/>
    </row>
    <row r="56" spans="1:10" x14ac:dyDescent="0.15">
      <c r="A56" s="40" t="s">
        <v>407</v>
      </c>
      <c r="B56" s="40"/>
      <c r="D56" s="53" t="s">
        <v>408</v>
      </c>
      <c r="E56" s="54"/>
    </row>
    <row r="57" spans="1:10" x14ac:dyDescent="0.15">
      <c r="A57" s="40" t="s">
        <v>409</v>
      </c>
      <c r="B57" s="40"/>
    </row>
    <row r="58" spans="1:10" x14ac:dyDescent="0.15">
      <c r="D58" s="40" t="s">
        <v>410</v>
      </c>
      <c r="E58" s="55"/>
    </row>
    <row r="59" spans="1:10" x14ac:dyDescent="0.15">
      <c r="D59" s="40" t="s">
        <v>411</v>
      </c>
      <c r="E59" s="55"/>
    </row>
    <row r="61" spans="1:10" x14ac:dyDescent="0.15">
      <c r="F61" s="53" t="s">
        <v>412</v>
      </c>
      <c r="G61" s="53"/>
    </row>
    <row r="62" spans="1:10" x14ac:dyDescent="0.15">
      <c r="F62" s="53" t="s">
        <v>413</v>
      </c>
      <c r="G62" s="53"/>
    </row>
    <row r="63" spans="1:10" x14ac:dyDescent="0.15">
      <c r="F63" s="53" t="s">
        <v>414</v>
      </c>
      <c r="G63" s="53"/>
    </row>
    <row r="69" spans="11:19" x14ac:dyDescent="0.15">
      <c r="K69" s="3"/>
      <c r="L69" s="3"/>
      <c r="M69" s="3"/>
      <c r="N69" s="3"/>
      <c r="O69" s="3"/>
      <c r="P69" s="3"/>
      <c r="Q69" s="3"/>
    </row>
    <row r="70" spans="11:19" x14ac:dyDescent="0.15">
      <c r="K70" s="3"/>
      <c r="L70" s="3"/>
      <c r="M70" s="3"/>
      <c r="N70" s="3"/>
      <c r="O70" s="3"/>
      <c r="P70" s="3"/>
      <c r="Q70" s="3"/>
      <c r="R70" s="56"/>
      <c r="S70" s="56"/>
    </row>
    <row r="71" spans="11:19" x14ac:dyDescent="0.15">
      <c r="K71" s="56"/>
      <c r="L71" s="56"/>
      <c r="M71" s="56"/>
      <c r="N71" s="56"/>
      <c r="O71" s="56"/>
      <c r="P71" s="56"/>
      <c r="Q71" s="56"/>
      <c r="R71" s="56"/>
      <c r="S71" s="56"/>
    </row>
  </sheetData>
  <phoneticPr fontId="1"/>
  <pageMargins left="0.51181102362204722" right="0.51181102362204722" top="0.74803149606299213" bottom="0.74803149606299213" header="0.31496062992125984" footer="0.31496062992125984"/>
  <pageSetup paperSize="9" scale="5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/>
  </sheetViews>
  <sheetFormatPr defaultRowHeight="13.5" x14ac:dyDescent="0.15"/>
  <cols>
    <col min="1" max="16384" width="9" style="57"/>
  </cols>
  <sheetData>
    <row r="1" spans="1:5" x14ac:dyDescent="0.15">
      <c r="A1" s="57" t="s">
        <v>415</v>
      </c>
    </row>
    <row r="3" spans="1:5" x14ac:dyDescent="0.15">
      <c r="A3" s="58" t="s">
        <v>0</v>
      </c>
      <c r="B3" s="57" t="s">
        <v>1</v>
      </c>
      <c r="C3" s="59"/>
      <c r="D3" s="57" t="s">
        <v>2</v>
      </c>
    </row>
    <row r="4" spans="1:5" x14ac:dyDescent="0.15">
      <c r="A4" s="60"/>
      <c r="B4" s="61" t="s">
        <v>416</v>
      </c>
      <c r="C4" s="61" t="s">
        <v>417</v>
      </c>
      <c r="D4" s="61" t="s">
        <v>418</v>
      </c>
      <c r="E4" s="61" t="s">
        <v>419</v>
      </c>
    </row>
    <row r="5" spans="1:5" x14ac:dyDescent="0.15">
      <c r="A5" s="61">
        <v>1980</v>
      </c>
      <c r="B5" s="61">
        <v>249</v>
      </c>
      <c r="C5" s="61"/>
      <c r="D5" s="61">
        <v>287</v>
      </c>
      <c r="E5" s="61"/>
    </row>
    <row r="6" spans="1:5" x14ac:dyDescent="0.15">
      <c r="A6" s="61">
        <v>1981</v>
      </c>
      <c r="B6" s="61">
        <v>230</v>
      </c>
      <c r="C6" s="61"/>
      <c r="D6" s="61">
        <v>299</v>
      </c>
      <c r="E6" s="61"/>
    </row>
    <row r="7" spans="1:5" x14ac:dyDescent="0.15">
      <c r="A7" s="61">
        <v>1982</v>
      </c>
      <c r="B7" s="61">
        <v>207</v>
      </c>
      <c r="C7" s="61"/>
      <c r="D7" s="61">
        <v>308</v>
      </c>
      <c r="E7" s="61"/>
    </row>
    <row r="8" spans="1:5" x14ac:dyDescent="0.15">
      <c r="A8" s="61">
        <v>1983</v>
      </c>
      <c r="B8" s="61">
        <v>213</v>
      </c>
      <c r="C8" s="61"/>
      <c r="D8" s="61">
        <v>319</v>
      </c>
      <c r="E8" s="61"/>
    </row>
    <row r="9" spans="1:5" x14ac:dyDescent="0.15">
      <c r="A9" s="61">
        <v>1984</v>
      </c>
      <c r="B9" s="61">
        <v>213</v>
      </c>
      <c r="C9" s="61"/>
      <c r="D9" s="61">
        <v>334</v>
      </c>
      <c r="E9" s="61"/>
    </row>
    <row r="10" spans="1:5" x14ac:dyDescent="0.15">
      <c r="A10" s="61">
        <v>1985</v>
      </c>
      <c r="B10" s="61">
        <v>197</v>
      </c>
      <c r="C10" s="61"/>
      <c r="D10" s="61">
        <v>355</v>
      </c>
      <c r="E10" s="61"/>
    </row>
    <row r="11" spans="1:5" x14ac:dyDescent="0.15">
      <c r="A11" s="61">
        <v>1986</v>
      </c>
      <c r="B11" s="61">
        <v>188</v>
      </c>
      <c r="C11" s="61"/>
      <c r="D11" s="61">
        <v>362</v>
      </c>
      <c r="E11" s="61"/>
    </row>
    <row r="12" spans="1:5" x14ac:dyDescent="0.15">
      <c r="A12" s="61">
        <v>1987</v>
      </c>
      <c r="B12" s="61">
        <v>188</v>
      </c>
      <c r="C12" s="61"/>
      <c r="D12" s="61">
        <v>384</v>
      </c>
      <c r="E12" s="61"/>
    </row>
    <row r="13" spans="1:5" x14ac:dyDescent="0.15">
      <c r="A13" s="61">
        <v>1988</v>
      </c>
      <c r="B13" s="61">
        <v>200</v>
      </c>
      <c r="C13" s="61"/>
      <c r="D13" s="61">
        <v>408</v>
      </c>
      <c r="E13" s="61"/>
    </row>
    <row r="14" spans="1:5" x14ac:dyDescent="0.15">
      <c r="A14" s="61">
        <v>1989</v>
      </c>
      <c r="B14" s="61">
        <v>211</v>
      </c>
      <c r="C14" s="61"/>
      <c r="D14" s="61">
        <v>427</v>
      </c>
      <c r="E14" s="61"/>
    </row>
    <row r="15" spans="1:5" x14ac:dyDescent="0.15">
      <c r="A15" s="61">
        <v>1990</v>
      </c>
      <c r="B15" s="61">
        <v>238</v>
      </c>
      <c r="C15" s="61"/>
      <c r="D15" s="61">
        <v>454</v>
      </c>
      <c r="E15" s="61"/>
    </row>
    <row r="16" spans="1:5" x14ac:dyDescent="0.15">
      <c r="A16" s="61">
        <v>1991</v>
      </c>
      <c r="B16" s="61">
        <v>239</v>
      </c>
      <c r="C16" s="61"/>
      <c r="D16" s="61">
        <v>464</v>
      </c>
      <c r="E16" s="61"/>
    </row>
    <row r="17" spans="1:5" x14ac:dyDescent="0.15">
      <c r="A17" s="61">
        <v>1992</v>
      </c>
      <c r="B17" s="61">
        <v>256</v>
      </c>
      <c r="C17" s="61"/>
      <c r="D17" s="61">
        <v>468</v>
      </c>
      <c r="E17" s="61"/>
    </row>
    <row r="18" spans="1:5" x14ac:dyDescent="0.15">
      <c r="A18" s="61">
        <v>1993</v>
      </c>
      <c r="B18" s="61">
        <v>256</v>
      </c>
      <c r="C18" s="61"/>
      <c r="D18" s="61">
        <v>465</v>
      </c>
      <c r="E18" s="61"/>
    </row>
    <row r="19" spans="1:5" x14ac:dyDescent="0.15">
      <c r="A19" s="61">
        <v>1994</v>
      </c>
      <c r="B19" s="61">
        <v>274</v>
      </c>
      <c r="C19" s="61"/>
      <c r="D19" s="61">
        <v>472</v>
      </c>
      <c r="E19" s="61"/>
    </row>
    <row r="20" spans="1:5" x14ac:dyDescent="0.15">
      <c r="A20" s="61">
        <v>1995</v>
      </c>
      <c r="B20" s="61">
        <v>266</v>
      </c>
      <c r="C20" s="61"/>
      <c r="D20" s="61">
        <v>483</v>
      </c>
      <c r="E20" s="61"/>
    </row>
    <row r="21" spans="1:5" x14ac:dyDescent="0.15">
      <c r="A21" s="61">
        <v>1996</v>
      </c>
      <c r="B21" s="61">
        <v>264</v>
      </c>
      <c r="C21" s="61"/>
      <c r="D21" s="61">
        <v>497</v>
      </c>
      <c r="E21" s="61"/>
    </row>
    <row r="22" spans="1:5" x14ac:dyDescent="0.15">
      <c r="A22" s="61">
        <v>1997</v>
      </c>
      <c r="B22" s="61">
        <v>267</v>
      </c>
      <c r="C22" s="61"/>
      <c r="D22" s="61">
        <v>497</v>
      </c>
      <c r="E22" s="61"/>
    </row>
    <row r="23" spans="1:5" x14ac:dyDescent="0.15">
      <c r="A23" s="61">
        <v>1998</v>
      </c>
      <c r="B23" s="61">
        <v>254</v>
      </c>
      <c r="C23" s="61"/>
      <c r="D23" s="61">
        <v>489</v>
      </c>
      <c r="E23" s="61"/>
    </row>
    <row r="24" spans="1:5" x14ac:dyDescent="0.15">
      <c r="A24" s="61">
        <v>1999</v>
      </c>
      <c r="B24" s="61">
        <v>249</v>
      </c>
      <c r="C24" s="61"/>
      <c r="D24" s="61">
        <v>493</v>
      </c>
      <c r="E24" s="61"/>
    </row>
    <row r="25" spans="1:5" x14ac:dyDescent="0.15">
      <c r="A25" s="61">
        <v>2000</v>
      </c>
      <c r="B25" s="61">
        <v>255</v>
      </c>
      <c r="C25" s="61"/>
      <c r="D25" s="61">
        <v>506</v>
      </c>
      <c r="E25" s="61"/>
    </row>
    <row r="26" spans="1:5" x14ac:dyDescent="0.15">
      <c r="A26" s="61">
        <v>2001</v>
      </c>
      <c r="B26" s="61">
        <v>240</v>
      </c>
      <c r="C26" s="61"/>
      <c r="D26" s="61">
        <v>502</v>
      </c>
      <c r="E26" s="61"/>
    </row>
    <row r="27" spans="1:5" x14ac:dyDescent="0.15">
      <c r="A27" s="61">
        <v>2002</v>
      </c>
      <c r="B27" s="61">
        <v>242</v>
      </c>
      <c r="C27" s="61"/>
      <c r="D27" s="61">
        <v>507</v>
      </c>
      <c r="E27" s="61"/>
    </row>
    <row r="28" spans="1:5" x14ac:dyDescent="0.15">
      <c r="A28" s="61">
        <v>2003</v>
      </c>
      <c r="B28" s="61">
        <v>245</v>
      </c>
      <c r="C28" s="61"/>
      <c r="D28" s="61">
        <v>518</v>
      </c>
      <c r="E28" s="61"/>
    </row>
    <row r="29" spans="1:5" x14ac:dyDescent="0.15">
      <c r="A29" s="61">
        <v>2004</v>
      </c>
      <c r="B29" s="61">
        <v>242</v>
      </c>
      <c r="C29" s="61"/>
      <c r="D29" s="61">
        <v>528</v>
      </c>
      <c r="E29" s="61"/>
    </row>
    <row r="30" spans="1:5" x14ac:dyDescent="0.15">
      <c r="A30" s="61">
        <v>2005</v>
      </c>
      <c r="B30" s="61">
        <v>249</v>
      </c>
      <c r="C30" s="61"/>
      <c r="D30" s="61">
        <v>540</v>
      </c>
      <c r="E30" s="61"/>
    </row>
    <row r="31" spans="1:5" x14ac:dyDescent="0.15">
      <c r="A31" s="61">
        <v>2006</v>
      </c>
      <c r="B31" s="61">
        <v>239</v>
      </c>
      <c r="C31" s="61"/>
      <c r="D31" s="61">
        <v>552</v>
      </c>
      <c r="E31" s="61"/>
    </row>
    <row r="32" spans="1:5" x14ac:dyDescent="0.15">
      <c r="A32" s="61">
        <v>2007</v>
      </c>
      <c r="B32" s="61">
        <v>242</v>
      </c>
      <c r="C32" s="61"/>
      <c r="D32" s="61">
        <v>562</v>
      </c>
      <c r="E32" s="61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workbookViewId="0"/>
  </sheetViews>
  <sheetFormatPr defaultRowHeight="13.5" x14ac:dyDescent="0.15"/>
  <cols>
    <col min="1" max="16384" width="9" style="3"/>
  </cols>
  <sheetData>
    <row r="1" spans="1:21" x14ac:dyDescent="0.15">
      <c r="A1" s="3" t="s">
        <v>420</v>
      </c>
    </row>
    <row r="2" spans="1:21" x14ac:dyDescent="0.15">
      <c r="B2" s="3" t="s">
        <v>421</v>
      </c>
      <c r="C2" s="3" t="s">
        <v>422</v>
      </c>
      <c r="D2" s="3" t="s">
        <v>391</v>
      </c>
      <c r="E2" s="3" t="s">
        <v>423</v>
      </c>
      <c r="G2" s="3" t="s">
        <v>424</v>
      </c>
      <c r="I2" s="3" t="s">
        <v>425</v>
      </c>
    </row>
    <row r="3" spans="1:21" x14ac:dyDescent="0.15">
      <c r="B3" s="62" t="s">
        <v>426</v>
      </c>
      <c r="C3" s="62" t="s">
        <v>427</v>
      </c>
      <c r="D3" s="62" t="s">
        <v>428</v>
      </c>
      <c r="E3" s="62" t="s">
        <v>429</v>
      </c>
      <c r="G3" s="62" t="s">
        <v>427</v>
      </c>
      <c r="I3" s="36" t="s">
        <v>430</v>
      </c>
      <c r="J3" s="62" t="s">
        <v>431</v>
      </c>
      <c r="K3" s="62" t="s">
        <v>432</v>
      </c>
      <c r="M3" s="36" t="s">
        <v>412</v>
      </c>
      <c r="N3" s="36"/>
    </row>
    <row r="4" spans="1:21" x14ac:dyDescent="0.15">
      <c r="B4" s="62">
        <v>1</v>
      </c>
      <c r="C4" s="62">
        <v>7</v>
      </c>
      <c r="D4" s="62">
        <v>40</v>
      </c>
      <c r="E4" s="62">
        <v>4</v>
      </c>
      <c r="G4" s="62"/>
      <c r="I4" s="36"/>
      <c r="J4" s="62"/>
      <c r="K4" s="62"/>
      <c r="M4" s="9" t="s">
        <v>413</v>
      </c>
      <c r="N4" s="9"/>
    </row>
    <row r="5" spans="1:21" x14ac:dyDescent="0.15">
      <c r="B5" s="62">
        <v>2</v>
      </c>
      <c r="C5" s="62">
        <v>6</v>
      </c>
      <c r="D5" s="62">
        <v>32</v>
      </c>
      <c r="E5" s="62">
        <v>3</v>
      </c>
      <c r="G5" s="62"/>
      <c r="I5" s="36"/>
      <c r="J5" s="62"/>
      <c r="K5" s="62"/>
      <c r="M5" s="9" t="s">
        <v>414</v>
      </c>
      <c r="N5" s="9"/>
    </row>
    <row r="6" spans="1:21" x14ac:dyDescent="0.15">
      <c r="B6" s="62">
        <v>3</v>
      </c>
      <c r="C6" s="62">
        <v>9</v>
      </c>
      <c r="D6" s="62">
        <v>48</v>
      </c>
      <c r="E6" s="62">
        <v>4</v>
      </c>
      <c r="G6" s="62"/>
      <c r="I6" s="36"/>
      <c r="J6" s="62"/>
      <c r="K6" s="62"/>
    </row>
    <row r="7" spans="1:21" x14ac:dyDescent="0.15">
      <c r="B7" s="62">
        <v>4</v>
      </c>
      <c r="C7" s="62">
        <v>5</v>
      </c>
      <c r="D7" s="62">
        <v>26</v>
      </c>
      <c r="E7" s="62">
        <v>3</v>
      </c>
      <c r="G7" s="62"/>
      <c r="I7" s="36"/>
      <c r="J7" s="62"/>
      <c r="K7" s="62"/>
      <c r="M7" s="63" t="s">
        <v>433</v>
      </c>
      <c r="N7" s="57"/>
    </row>
    <row r="8" spans="1:21" x14ac:dyDescent="0.15">
      <c r="B8" s="62">
        <v>5</v>
      </c>
      <c r="C8" s="62">
        <v>4</v>
      </c>
      <c r="D8" s="62">
        <v>35</v>
      </c>
      <c r="E8" s="62">
        <v>5</v>
      </c>
      <c r="G8" s="62"/>
      <c r="I8" s="36"/>
      <c r="J8" s="62"/>
      <c r="K8" s="62"/>
      <c r="M8" s="57"/>
      <c r="N8" s="57"/>
    </row>
    <row r="9" spans="1:21" x14ac:dyDescent="0.15">
      <c r="B9" s="62">
        <v>6</v>
      </c>
      <c r="C9" s="62">
        <v>7</v>
      </c>
      <c r="D9" s="62">
        <v>30</v>
      </c>
      <c r="E9" s="62">
        <v>2</v>
      </c>
      <c r="G9" s="62"/>
      <c r="I9" s="36"/>
      <c r="J9" s="62"/>
      <c r="K9" s="62"/>
      <c r="L9" s="15" t="s">
        <v>434</v>
      </c>
      <c r="M9" s="63" t="s">
        <v>435</v>
      </c>
      <c r="N9" s="57"/>
    </row>
    <row r="10" spans="1:21" x14ac:dyDescent="0.15">
      <c r="B10" s="62">
        <v>7</v>
      </c>
      <c r="C10" s="62">
        <v>4</v>
      </c>
      <c r="D10" s="62">
        <v>27</v>
      </c>
      <c r="E10" s="62">
        <v>4</v>
      </c>
      <c r="G10" s="62"/>
      <c r="I10" s="36"/>
      <c r="J10" s="62"/>
      <c r="K10" s="62"/>
      <c r="L10" s="15"/>
      <c r="M10" s="57"/>
      <c r="N10" s="63"/>
    </row>
    <row r="11" spans="1:21" x14ac:dyDescent="0.15">
      <c r="B11" s="62">
        <v>8</v>
      </c>
      <c r="C11" s="62">
        <v>5</v>
      </c>
      <c r="D11" s="62">
        <v>41</v>
      </c>
      <c r="E11" s="62">
        <v>6</v>
      </c>
      <c r="G11" s="62"/>
      <c r="I11" s="36"/>
      <c r="J11" s="62"/>
      <c r="K11" s="62"/>
      <c r="L11" s="15" t="s">
        <v>436</v>
      </c>
      <c r="M11" s="63" t="s">
        <v>437</v>
      </c>
      <c r="N11" s="57"/>
    </row>
    <row r="12" spans="1:21" x14ac:dyDescent="0.15">
      <c r="B12" s="62">
        <v>9</v>
      </c>
      <c r="C12" s="62">
        <v>9</v>
      </c>
      <c r="D12" s="62">
        <v>37</v>
      </c>
      <c r="E12" s="62">
        <v>2</v>
      </c>
      <c r="G12" s="62"/>
      <c r="I12" s="36"/>
      <c r="J12" s="62"/>
      <c r="K12" s="62"/>
    </row>
    <row r="13" spans="1:21" x14ac:dyDescent="0.15">
      <c r="B13" s="62">
        <v>10</v>
      </c>
      <c r="C13" s="62">
        <v>4</v>
      </c>
      <c r="D13" s="62">
        <v>44</v>
      </c>
      <c r="E13" s="62">
        <v>7</v>
      </c>
      <c r="G13" s="62"/>
      <c r="I13" s="36"/>
      <c r="J13" s="62"/>
      <c r="K13" s="62"/>
    </row>
    <row r="15" spans="1:21" x14ac:dyDescent="0.15">
      <c r="I15" s="3" t="s">
        <v>438</v>
      </c>
    </row>
    <row r="16" spans="1:21" x14ac:dyDescent="0.15">
      <c r="A16" s="3" t="s">
        <v>401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62"/>
      <c r="U16" s="62"/>
    </row>
    <row r="17" spans="9:21" x14ac:dyDescent="0.15"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36"/>
      <c r="T17" s="62"/>
      <c r="U17" s="62"/>
    </row>
    <row r="18" spans="9:21" x14ac:dyDescent="0.15"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36"/>
      <c r="T18" s="62"/>
      <c r="U18" s="62"/>
    </row>
    <row r="19" spans="9:21" x14ac:dyDescent="0.15">
      <c r="S19" s="36"/>
      <c r="T19" s="62"/>
      <c r="U19" s="62"/>
    </row>
    <row r="20" spans="9:21" x14ac:dyDescent="0.15">
      <c r="S20" s="36"/>
      <c r="T20" s="62"/>
      <c r="U20" s="62"/>
    </row>
    <row r="21" spans="9:21" x14ac:dyDescent="0.15">
      <c r="S21" s="36"/>
      <c r="T21" s="62"/>
      <c r="U21" s="62"/>
    </row>
    <row r="22" spans="9:21" x14ac:dyDescent="0.15">
      <c r="S22" s="36"/>
      <c r="T22" s="62"/>
      <c r="U22" s="62"/>
    </row>
    <row r="23" spans="9:21" x14ac:dyDescent="0.15">
      <c r="S23" s="36"/>
      <c r="T23" s="62"/>
      <c r="U23" s="62"/>
    </row>
    <row r="24" spans="9:21" x14ac:dyDescent="0.15">
      <c r="S24" s="36"/>
      <c r="T24" s="62"/>
      <c r="U24" s="62"/>
    </row>
    <row r="25" spans="9:21" x14ac:dyDescent="0.15">
      <c r="S25" s="36"/>
      <c r="T25" s="62"/>
      <c r="U25" s="62"/>
    </row>
    <row r="27" spans="9:21" x14ac:dyDescent="0.15">
      <c r="I27" s="3" t="s">
        <v>439</v>
      </c>
    </row>
    <row r="28" spans="9:21" x14ac:dyDescent="0.15">
      <c r="I28" s="9"/>
      <c r="J28" s="9"/>
      <c r="K28" s="9"/>
    </row>
    <row r="29" spans="9:21" x14ac:dyDescent="0.15">
      <c r="I29" s="9"/>
      <c r="J29" s="9"/>
      <c r="K29" s="9"/>
    </row>
    <row r="30" spans="9:21" x14ac:dyDescent="0.15">
      <c r="I30" s="9"/>
      <c r="J30" s="9"/>
      <c r="K30" s="9"/>
    </row>
    <row r="32" spans="9:21" x14ac:dyDescent="0.15">
      <c r="I32" s="3" t="s">
        <v>440</v>
      </c>
    </row>
    <row r="33" spans="9:19" x14ac:dyDescent="0.15"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62"/>
    </row>
    <row r="34" spans="9:19" x14ac:dyDescent="0.15"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</row>
    <row r="35" spans="9:19" x14ac:dyDescent="0.15"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</row>
    <row r="36" spans="9:19" x14ac:dyDescent="0.15">
      <c r="S36" s="62"/>
    </row>
    <row r="37" spans="9:19" x14ac:dyDescent="0.15">
      <c r="S37" s="62"/>
    </row>
    <row r="38" spans="9:19" x14ac:dyDescent="0.15">
      <c r="S38" s="62"/>
    </row>
    <row r="39" spans="9:19" x14ac:dyDescent="0.15">
      <c r="M39" s="63" t="s">
        <v>433</v>
      </c>
      <c r="N39" s="57"/>
      <c r="S39" s="62"/>
    </row>
    <row r="40" spans="9:19" x14ac:dyDescent="0.15">
      <c r="M40" s="57"/>
      <c r="N40" s="57"/>
      <c r="S40" s="62"/>
    </row>
    <row r="41" spans="9:19" x14ac:dyDescent="0.15">
      <c r="L41" s="15" t="s">
        <v>434</v>
      </c>
      <c r="M41" s="63" t="s">
        <v>435</v>
      </c>
      <c r="N41" s="57"/>
      <c r="S41" s="62"/>
    </row>
    <row r="42" spans="9:19" x14ac:dyDescent="0.15">
      <c r="L42" s="15"/>
      <c r="M42" s="57"/>
      <c r="N42" s="63"/>
      <c r="S42" s="62"/>
    </row>
    <row r="43" spans="9:19" x14ac:dyDescent="0.15">
      <c r="L43" s="15" t="s">
        <v>441</v>
      </c>
      <c r="M43" s="63" t="s">
        <v>442</v>
      </c>
      <c r="N43" s="57"/>
    </row>
    <row r="44" spans="9:19" x14ac:dyDescent="0.15">
      <c r="I44" s="3" t="s">
        <v>443</v>
      </c>
    </row>
    <row r="45" spans="9:19" x14ac:dyDescent="0.15">
      <c r="I45" s="9"/>
    </row>
    <row r="46" spans="9:19" x14ac:dyDescent="0.15">
      <c r="I46" s="9"/>
    </row>
    <row r="47" spans="9:19" x14ac:dyDescent="0.15">
      <c r="I47" s="9"/>
    </row>
    <row r="49" spans="9:11" ht="15.75" x14ac:dyDescent="0.15">
      <c r="I49" s="3" t="s">
        <v>444</v>
      </c>
      <c r="J49" s="3" t="s">
        <v>445</v>
      </c>
    </row>
    <row r="50" spans="9:11" x14ac:dyDescent="0.15">
      <c r="I50" s="9"/>
      <c r="J50" s="9"/>
      <c r="K50" s="9"/>
    </row>
    <row r="51" spans="9:11" x14ac:dyDescent="0.15">
      <c r="I51" s="9"/>
      <c r="J51" s="9"/>
      <c r="K51" s="9"/>
    </row>
    <row r="52" spans="9:11" x14ac:dyDescent="0.15">
      <c r="I52" s="9"/>
      <c r="J52" s="9"/>
      <c r="K52" s="9"/>
    </row>
    <row r="54" spans="9:11" ht="15.75" x14ac:dyDescent="0.15">
      <c r="I54" s="3" t="s">
        <v>446</v>
      </c>
    </row>
    <row r="55" spans="9:11" x14ac:dyDescent="0.15">
      <c r="I55" s="9"/>
    </row>
    <row r="56" spans="9:11" x14ac:dyDescent="0.15">
      <c r="I56" s="9"/>
    </row>
    <row r="57" spans="9:11" x14ac:dyDescent="0.15">
      <c r="I57" s="9"/>
    </row>
  </sheetData>
  <phoneticPr fontId="1"/>
  <pageMargins left="0.7" right="0.7" top="0.7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workbookViewId="0"/>
  </sheetViews>
  <sheetFormatPr defaultRowHeight="13.5" x14ac:dyDescent="0.15"/>
  <cols>
    <col min="1" max="5" width="9" style="57"/>
    <col min="6" max="6" width="9" style="57" customWidth="1"/>
    <col min="7" max="10" width="9" style="57"/>
    <col min="11" max="11" width="9" style="57" customWidth="1"/>
    <col min="12" max="12" width="8.875" style="57" customWidth="1"/>
    <col min="13" max="17" width="9" style="57"/>
    <col min="18" max="18" width="9" style="57" customWidth="1"/>
    <col min="19" max="16384" width="9" style="57"/>
  </cols>
  <sheetData>
    <row r="1" spans="1:21" x14ac:dyDescent="0.15">
      <c r="A1" s="64" t="s">
        <v>447</v>
      </c>
    </row>
    <row r="2" spans="1:21" x14ac:dyDescent="0.15">
      <c r="B2" s="57" t="s">
        <v>448</v>
      </c>
      <c r="C2" s="57" t="s">
        <v>449</v>
      </c>
      <c r="D2" s="57" t="s">
        <v>450</v>
      </c>
      <c r="E2" s="57" t="s">
        <v>451</v>
      </c>
      <c r="G2" s="57" t="s">
        <v>424</v>
      </c>
      <c r="I2" s="57" t="s">
        <v>452</v>
      </c>
    </row>
    <row r="3" spans="1:21" x14ac:dyDescent="0.15">
      <c r="B3" s="65" t="s">
        <v>453</v>
      </c>
      <c r="C3" s="61" t="s">
        <v>454</v>
      </c>
      <c r="D3" s="61" t="s">
        <v>455</v>
      </c>
      <c r="E3" s="61" t="s">
        <v>456</v>
      </c>
      <c r="G3" s="66" t="s">
        <v>454</v>
      </c>
      <c r="I3" s="66" t="s">
        <v>457</v>
      </c>
      <c r="J3" s="66" t="s">
        <v>458</v>
      </c>
      <c r="K3" s="66" t="s">
        <v>456</v>
      </c>
      <c r="M3" s="63" t="s">
        <v>459</v>
      </c>
    </row>
    <row r="4" spans="1:21" x14ac:dyDescent="0.15">
      <c r="B4" s="65">
        <v>1</v>
      </c>
      <c r="C4" s="61">
        <v>7</v>
      </c>
      <c r="D4" s="61">
        <v>40</v>
      </c>
      <c r="E4" s="61">
        <v>4</v>
      </c>
      <c r="G4" s="66">
        <v>7</v>
      </c>
      <c r="I4" s="66">
        <v>1</v>
      </c>
      <c r="J4" s="66">
        <v>40</v>
      </c>
      <c r="K4" s="66">
        <v>4</v>
      </c>
    </row>
    <row r="5" spans="1:21" x14ac:dyDescent="0.15">
      <c r="B5" s="65">
        <v>2</v>
      </c>
      <c r="C5" s="61">
        <v>6</v>
      </c>
      <c r="D5" s="61">
        <v>32</v>
      </c>
      <c r="E5" s="61">
        <v>3</v>
      </c>
      <c r="G5" s="66">
        <v>6</v>
      </c>
      <c r="I5" s="66">
        <v>1</v>
      </c>
      <c r="J5" s="66">
        <v>32</v>
      </c>
      <c r="K5" s="66">
        <v>3</v>
      </c>
      <c r="M5" s="63" t="s">
        <v>460</v>
      </c>
    </row>
    <row r="6" spans="1:21" x14ac:dyDescent="0.15">
      <c r="B6" s="65">
        <v>3</v>
      </c>
      <c r="C6" s="61">
        <v>9</v>
      </c>
      <c r="D6" s="61">
        <v>48</v>
      </c>
      <c r="E6" s="61">
        <v>4</v>
      </c>
      <c r="G6" s="66">
        <v>9</v>
      </c>
      <c r="I6" s="66">
        <v>1</v>
      </c>
      <c r="J6" s="66">
        <v>48</v>
      </c>
      <c r="K6" s="66">
        <v>4</v>
      </c>
      <c r="N6" s="63"/>
    </row>
    <row r="7" spans="1:21" x14ac:dyDescent="0.15">
      <c r="B7" s="65">
        <v>4</v>
      </c>
      <c r="C7" s="61">
        <v>5</v>
      </c>
      <c r="D7" s="61">
        <v>26</v>
      </c>
      <c r="E7" s="61">
        <v>3</v>
      </c>
      <c r="G7" s="66">
        <v>5</v>
      </c>
      <c r="I7" s="66">
        <v>1</v>
      </c>
      <c r="J7" s="66">
        <v>26</v>
      </c>
      <c r="K7" s="66">
        <v>3</v>
      </c>
      <c r="M7" s="63" t="s">
        <v>461</v>
      </c>
    </row>
    <row r="8" spans="1:21" x14ac:dyDescent="0.15">
      <c r="B8" s="65">
        <v>5</v>
      </c>
      <c r="C8" s="61">
        <v>4</v>
      </c>
      <c r="D8" s="61">
        <v>35</v>
      </c>
      <c r="E8" s="61">
        <v>5</v>
      </c>
      <c r="G8" s="66">
        <v>4</v>
      </c>
      <c r="I8" s="66">
        <v>1</v>
      </c>
      <c r="J8" s="66">
        <v>35</v>
      </c>
      <c r="K8" s="66">
        <v>5</v>
      </c>
    </row>
    <row r="9" spans="1:21" x14ac:dyDescent="0.15">
      <c r="B9" s="65">
        <v>6</v>
      </c>
      <c r="C9" s="61">
        <v>7</v>
      </c>
      <c r="D9" s="61">
        <v>30</v>
      </c>
      <c r="E9" s="61">
        <v>2</v>
      </c>
      <c r="G9" s="66">
        <v>7</v>
      </c>
      <c r="I9" s="66">
        <v>1</v>
      </c>
      <c r="J9" s="66">
        <v>30</v>
      </c>
      <c r="K9" s="66">
        <v>2</v>
      </c>
    </row>
    <row r="10" spans="1:21" x14ac:dyDescent="0.15">
      <c r="B10" s="65">
        <v>7</v>
      </c>
      <c r="C10" s="61">
        <v>4</v>
      </c>
      <c r="D10" s="61">
        <v>27</v>
      </c>
      <c r="E10" s="61">
        <v>4</v>
      </c>
      <c r="G10" s="66">
        <v>4</v>
      </c>
      <c r="I10" s="66">
        <v>1</v>
      </c>
      <c r="J10" s="66">
        <v>27</v>
      </c>
      <c r="K10" s="66">
        <v>4</v>
      </c>
    </row>
    <row r="11" spans="1:21" x14ac:dyDescent="0.15">
      <c r="B11" s="65">
        <v>8</v>
      </c>
      <c r="C11" s="61">
        <v>5</v>
      </c>
      <c r="D11" s="61">
        <v>41</v>
      </c>
      <c r="E11" s="61">
        <v>6</v>
      </c>
      <c r="G11" s="66">
        <v>5</v>
      </c>
      <c r="I11" s="66">
        <v>1</v>
      </c>
      <c r="J11" s="66">
        <v>41</v>
      </c>
      <c r="K11" s="66">
        <v>6</v>
      </c>
    </row>
    <row r="12" spans="1:21" x14ac:dyDescent="0.15">
      <c r="B12" s="65">
        <v>9</v>
      </c>
      <c r="C12" s="61">
        <v>9</v>
      </c>
      <c r="D12" s="61">
        <v>37</v>
      </c>
      <c r="E12" s="61">
        <v>2</v>
      </c>
      <c r="G12" s="66">
        <v>9</v>
      </c>
      <c r="I12" s="66">
        <v>1</v>
      </c>
      <c r="J12" s="66">
        <v>37</v>
      </c>
      <c r="K12" s="66">
        <v>2</v>
      </c>
    </row>
    <row r="13" spans="1:21" x14ac:dyDescent="0.15">
      <c r="B13" s="65">
        <v>10</v>
      </c>
      <c r="C13" s="61">
        <v>4</v>
      </c>
      <c r="D13" s="61">
        <v>44</v>
      </c>
      <c r="E13" s="61">
        <v>7</v>
      </c>
      <c r="G13" s="66">
        <v>4</v>
      </c>
      <c r="I13" s="66">
        <v>1</v>
      </c>
      <c r="J13" s="66">
        <v>44</v>
      </c>
      <c r="K13" s="66">
        <v>7</v>
      </c>
    </row>
    <row r="15" spans="1:21" x14ac:dyDescent="0.15">
      <c r="I15" s="63" t="s">
        <v>462</v>
      </c>
    </row>
    <row r="16" spans="1:21" x14ac:dyDescent="0.15">
      <c r="I16" s="66">
        <v>1</v>
      </c>
      <c r="J16" s="66">
        <v>1</v>
      </c>
      <c r="K16" s="66">
        <v>1</v>
      </c>
      <c r="L16" s="66">
        <v>1</v>
      </c>
      <c r="M16" s="66">
        <v>1</v>
      </c>
      <c r="N16" s="66">
        <v>1</v>
      </c>
      <c r="O16" s="66">
        <v>1</v>
      </c>
      <c r="P16" s="66">
        <v>1</v>
      </c>
      <c r="Q16" s="66">
        <v>1</v>
      </c>
      <c r="R16" s="66">
        <v>1</v>
      </c>
      <c r="S16" s="66">
        <v>1</v>
      </c>
      <c r="T16" s="66">
        <v>40</v>
      </c>
      <c r="U16" s="66">
        <v>4</v>
      </c>
    </row>
    <row r="17" spans="1:21" x14ac:dyDescent="0.15">
      <c r="I17" s="66">
        <v>40</v>
      </c>
      <c r="J17" s="66">
        <v>32</v>
      </c>
      <c r="K17" s="66">
        <v>48</v>
      </c>
      <c r="L17" s="66">
        <v>26</v>
      </c>
      <c r="M17" s="66">
        <v>35</v>
      </c>
      <c r="N17" s="66">
        <v>30</v>
      </c>
      <c r="O17" s="66">
        <v>27</v>
      </c>
      <c r="P17" s="66">
        <v>41</v>
      </c>
      <c r="Q17" s="66">
        <v>37</v>
      </c>
      <c r="R17" s="66">
        <v>44</v>
      </c>
      <c r="S17" s="66">
        <v>1</v>
      </c>
      <c r="T17" s="66">
        <v>32</v>
      </c>
      <c r="U17" s="66">
        <v>3</v>
      </c>
    </row>
    <row r="18" spans="1:21" x14ac:dyDescent="0.15">
      <c r="A18" s="64" t="s">
        <v>463</v>
      </c>
      <c r="I18" s="66">
        <v>4</v>
      </c>
      <c r="J18" s="66">
        <v>3</v>
      </c>
      <c r="K18" s="66">
        <v>4</v>
      </c>
      <c r="L18" s="66">
        <v>3</v>
      </c>
      <c r="M18" s="66">
        <v>5</v>
      </c>
      <c r="N18" s="66">
        <v>2</v>
      </c>
      <c r="O18" s="66">
        <v>4</v>
      </c>
      <c r="P18" s="66">
        <v>6</v>
      </c>
      <c r="Q18" s="66">
        <v>2</v>
      </c>
      <c r="R18" s="66">
        <v>7</v>
      </c>
      <c r="S18" s="66">
        <v>1</v>
      </c>
      <c r="T18" s="66">
        <v>48</v>
      </c>
      <c r="U18" s="66">
        <v>4</v>
      </c>
    </row>
    <row r="19" spans="1:21" x14ac:dyDescent="0.15">
      <c r="S19" s="66">
        <v>1</v>
      </c>
      <c r="T19" s="66">
        <v>26</v>
      </c>
      <c r="U19" s="66">
        <v>3</v>
      </c>
    </row>
    <row r="20" spans="1:21" x14ac:dyDescent="0.15">
      <c r="A20" s="57" t="s">
        <v>50</v>
      </c>
      <c r="S20" s="66">
        <v>1</v>
      </c>
      <c r="T20" s="66">
        <v>35</v>
      </c>
      <c r="U20" s="66">
        <v>5</v>
      </c>
    </row>
    <row r="21" spans="1:21" ht="14.25" thickBot="1" x14ac:dyDescent="0.2">
      <c r="S21" s="66">
        <v>1</v>
      </c>
      <c r="T21" s="66">
        <v>30</v>
      </c>
      <c r="U21" s="66">
        <v>2</v>
      </c>
    </row>
    <row r="22" spans="1:21" x14ac:dyDescent="0.15">
      <c r="A22" s="67" t="s">
        <v>51</v>
      </c>
      <c r="B22" s="67"/>
      <c r="S22" s="66">
        <v>1</v>
      </c>
      <c r="T22" s="66">
        <v>27</v>
      </c>
      <c r="U22" s="66">
        <v>4</v>
      </c>
    </row>
    <row r="23" spans="1:21" x14ac:dyDescent="0.15">
      <c r="A23" s="68" t="s">
        <v>52</v>
      </c>
      <c r="B23" s="68">
        <v>0.9917580187872419</v>
      </c>
      <c r="S23" s="66">
        <v>1</v>
      </c>
      <c r="T23" s="66">
        <v>41</v>
      </c>
      <c r="U23" s="66">
        <v>6</v>
      </c>
    </row>
    <row r="24" spans="1:21" x14ac:dyDescent="0.15">
      <c r="A24" s="69" t="s">
        <v>53</v>
      </c>
      <c r="B24" s="69">
        <v>0.9835839678287952</v>
      </c>
      <c r="S24" s="66">
        <v>1</v>
      </c>
      <c r="T24" s="66">
        <v>37</v>
      </c>
      <c r="U24" s="66">
        <v>2</v>
      </c>
    </row>
    <row r="25" spans="1:21" x14ac:dyDescent="0.15">
      <c r="A25" s="69" t="s">
        <v>54</v>
      </c>
      <c r="B25" s="69">
        <v>0.97889367292273677</v>
      </c>
      <c r="I25" s="64" t="s">
        <v>464</v>
      </c>
      <c r="S25" s="66">
        <v>1</v>
      </c>
      <c r="T25" s="66">
        <v>44</v>
      </c>
      <c r="U25" s="66">
        <v>7</v>
      </c>
    </row>
    <row r="26" spans="1:21" x14ac:dyDescent="0.15">
      <c r="A26" s="68" t="s">
        <v>55</v>
      </c>
      <c r="B26" s="68">
        <v>0.28237388937894875</v>
      </c>
      <c r="I26" s="63" t="s">
        <v>465</v>
      </c>
      <c r="J26" s="57" t="s">
        <v>466</v>
      </c>
    </row>
    <row r="27" spans="1:21" ht="14.25" thickBot="1" x14ac:dyDescent="0.2">
      <c r="A27" s="70" t="s">
        <v>56</v>
      </c>
      <c r="B27" s="70">
        <v>10</v>
      </c>
      <c r="I27" s="71">
        <f t="array" ref="I27:K29">MMULT(I16:R18,S16:U25)</f>
        <v>10</v>
      </c>
      <c r="J27" s="71">
        <v>360</v>
      </c>
      <c r="K27" s="71">
        <v>40</v>
      </c>
    </row>
    <row r="28" spans="1:21" x14ac:dyDescent="0.15">
      <c r="I28" s="71">
        <v>360</v>
      </c>
      <c r="J28" s="71">
        <v>13444</v>
      </c>
      <c r="K28" s="71">
        <v>1497</v>
      </c>
    </row>
    <row r="29" spans="1:21" ht="14.25" thickBot="1" x14ac:dyDescent="0.2">
      <c r="A29" s="57" t="s">
        <v>57</v>
      </c>
      <c r="I29" s="71">
        <v>40</v>
      </c>
      <c r="J29" s="71">
        <v>1497</v>
      </c>
      <c r="K29" s="71">
        <v>184</v>
      </c>
    </row>
    <row r="30" spans="1:21" x14ac:dyDescent="0.15">
      <c r="A30" s="72"/>
      <c r="B30" s="72" t="s">
        <v>62</v>
      </c>
      <c r="C30" s="72" t="s">
        <v>63</v>
      </c>
      <c r="D30" s="72" t="s">
        <v>64</v>
      </c>
      <c r="E30" s="72" t="s">
        <v>65</v>
      </c>
      <c r="F30" s="72" t="s">
        <v>66</v>
      </c>
    </row>
    <row r="31" spans="1:21" x14ac:dyDescent="0.15">
      <c r="A31" s="68" t="s">
        <v>58</v>
      </c>
      <c r="B31" s="68">
        <v>2</v>
      </c>
      <c r="C31" s="68">
        <v>33.441854906179039</v>
      </c>
      <c r="D31" s="68">
        <v>16.720927453089519</v>
      </c>
      <c r="E31" s="69">
        <v>209.706209850107</v>
      </c>
      <c r="F31" s="68">
        <v>5.6681153634461646E-7</v>
      </c>
      <c r="I31" s="63" t="s">
        <v>467</v>
      </c>
    </row>
    <row r="32" spans="1:21" x14ac:dyDescent="0.15">
      <c r="A32" s="68" t="s">
        <v>59</v>
      </c>
      <c r="B32" s="68">
        <v>7</v>
      </c>
      <c r="C32" s="69">
        <v>0.55814509382096344</v>
      </c>
      <c r="D32" s="69">
        <v>7.9735013402994784E-2</v>
      </c>
      <c r="E32" s="68"/>
      <c r="F32" s="68"/>
      <c r="I32" s="66">
        <v>1</v>
      </c>
      <c r="J32" s="66">
        <v>1</v>
      </c>
      <c r="K32" s="66">
        <v>1</v>
      </c>
      <c r="L32" s="66">
        <v>1</v>
      </c>
      <c r="M32" s="66">
        <v>1</v>
      </c>
      <c r="N32" s="66">
        <v>1</v>
      </c>
      <c r="O32" s="66">
        <v>1</v>
      </c>
      <c r="P32" s="66">
        <v>1</v>
      </c>
      <c r="Q32" s="66">
        <v>1</v>
      </c>
      <c r="R32" s="66">
        <v>1</v>
      </c>
      <c r="S32" s="66">
        <v>7</v>
      </c>
    </row>
    <row r="33" spans="1:19" ht="14.25" thickBot="1" x14ac:dyDescent="0.2">
      <c r="A33" s="70" t="s">
        <v>60</v>
      </c>
      <c r="B33" s="70">
        <v>9</v>
      </c>
      <c r="C33" s="73">
        <v>34</v>
      </c>
      <c r="D33" s="70"/>
      <c r="E33" s="70">
        <f>D31/D32</f>
        <v>209.706209850107</v>
      </c>
      <c r="F33" s="70"/>
      <c r="I33" s="66">
        <v>40</v>
      </c>
      <c r="J33" s="66">
        <v>32</v>
      </c>
      <c r="K33" s="66">
        <v>48</v>
      </c>
      <c r="L33" s="66">
        <v>26</v>
      </c>
      <c r="M33" s="66">
        <v>35</v>
      </c>
      <c r="N33" s="66">
        <v>30</v>
      </c>
      <c r="O33" s="66">
        <v>27</v>
      </c>
      <c r="P33" s="66">
        <v>41</v>
      </c>
      <c r="Q33" s="66">
        <v>37</v>
      </c>
      <c r="R33" s="66">
        <v>44</v>
      </c>
      <c r="S33" s="66">
        <v>6</v>
      </c>
    </row>
    <row r="34" spans="1:19" ht="14.25" thickBot="1" x14ac:dyDescent="0.2">
      <c r="I34" s="66">
        <v>4</v>
      </c>
      <c r="J34" s="66">
        <v>3</v>
      </c>
      <c r="K34" s="66">
        <v>4</v>
      </c>
      <c r="L34" s="66">
        <v>3</v>
      </c>
      <c r="M34" s="66">
        <v>5</v>
      </c>
      <c r="N34" s="66">
        <v>2</v>
      </c>
      <c r="O34" s="66">
        <v>4</v>
      </c>
      <c r="P34" s="66">
        <v>6</v>
      </c>
      <c r="Q34" s="66">
        <v>2</v>
      </c>
      <c r="R34" s="66">
        <v>7</v>
      </c>
      <c r="S34" s="66">
        <v>9</v>
      </c>
    </row>
    <row r="35" spans="1:19" x14ac:dyDescent="0.15">
      <c r="A35" s="74"/>
      <c r="B35" s="74" t="s">
        <v>67</v>
      </c>
      <c r="C35" s="72" t="s">
        <v>55</v>
      </c>
      <c r="D35" s="72" t="s">
        <v>68</v>
      </c>
      <c r="E35" s="72" t="s">
        <v>69</v>
      </c>
      <c r="F35" s="72" t="s">
        <v>70</v>
      </c>
      <c r="G35" s="72" t="s">
        <v>71</v>
      </c>
      <c r="S35" s="66">
        <v>5</v>
      </c>
    </row>
    <row r="36" spans="1:19" x14ac:dyDescent="0.15">
      <c r="A36" s="75" t="s">
        <v>61</v>
      </c>
      <c r="B36" s="75">
        <v>2.267718417592925</v>
      </c>
      <c r="C36" s="68">
        <v>0.47089676994214591</v>
      </c>
      <c r="D36" s="69">
        <v>4.8157442614684651</v>
      </c>
      <c r="E36" s="68">
        <v>1.9309013239091003E-3</v>
      </c>
      <c r="F36" s="68">
        <v>1.1542244953910183</v>
      </c>
      <c r="G36" s="68">
        <v>3.3812123397948319</v>
      </c>
      <c r="S36" s="66">
        <v>4</v>
      </c>
    </row>
    <row r="37" spans="1:19" x14ac:dyDescent="0.15">
      <c r="A37" s="75" t="s">
        <v>468</v>
      </c>
      <c r="B37" s="75">
        <v>0.24775905342416638</v>
      </c>
      <c r="C37" s="68">
        <v>1.5123254898736154E-2</v>
      </c>
      <c r="D37" s="69">
        <v>16.382654070379488</v>
      </c>
      <c r="E37" s="68">
        <v>7.6964161833674842E-7</v>
      </c>
      <c r="F37" s="68">
        <v>0.2119982381275955</v>
      </c>
      <c r="G37" s="68">
        <v>0.28351986872073726</v>
      </c>
      <c r="S37" s="66">
        <v>7</v>
      </c>
    </row>
    <row r="38" spans="1:19" ht="14.25" thickBot="1" x14ac:dyDescent="0.2">
      <c r="A38" s="76" t="s">
        <v>469</v>
      </c>
      <c r="B38" s="76">
        <v>-1.2967610852157285</v>
      </c>
      <c r="C38" s="70">
        <v>6.7914472545241036E-2</v>
      </c>
      <c r="D38" s="73">
        <v>-19.094031604999874</v>
      </c>
      <c r="E38" s="70">
        <v>2.6902382813178692E-7</v>
      </c>
      <c r="F38" s="70">
        <v>-1.4573532940303378</v>
      </c>
      <c r="G38" s="70">
        <v>-1.1361688764011193</v>
      </c>
      <c r="S38" s="66">
        <v>4</v>
      </c>
    </row>
    <row r="39" spans="1:19" x14ac:dyDescent="0.15">
      <c r="S39" s="66">
        <v>5</v>
      </c>
    </row>
    <row r="40" spans="1:19" x14ac:dyDescent="0.15">
      <c r="S40" s="66">
        <v>9</v>
      </c>
    </row>
    <row r="41" spans="1:19" x14ac:dyDescent="0.15">
      <c r="I41" s="64" t="s">
        <v>464</v>
      </c>
      <c r="S41" s="66">
        <v>4</v>
      </c>
    </row>
    <row r="42" spans="1:19" x14ac:dyDescent="0.15">
      <c r="A42" s="3" t="s">
        <v>342</v>
      </c>
      <c r="B42" s="3"/>
      <c r="C42" s="3"/>
      <c r="I42" s="63" t="s">
        <v>470</v>
      </c>
      <c r="J42" s="57" t="s">
        <v>466</v>
      </c>
    </row>
    <row r="43" spans="1:19" ht="14.25" thickBot="1" x14ac:dyDescent="0.2">
      <c r="A43" s="3"/>
      <c r="B43" s="3"/>
      <c r="C43" s="3"/>
      <c r="I43" s="71">
        <f t="array" ref="I43:I45">MMULT(I32:R34,S32:S41)</f>
        <v>60</v>
      </c>
    </row>
    <row r="44" spans="1:19" ht="17.25" x14ac:dyDescent="0.25">
      <c r="A44" s="77" t="s">
        <v>343</v>
      </c>
      <c r="B44" s="77" t="s">
        <v>471</v>
      </c>
      <c r="C44" s="77" t="s">
        <v>472</v>
      </c>
      <c r="D44" s="78" t="s">
        <v>473</v>
      </c>
      <c r="E44" s="78" t="s">
        <v>474</v>
      </c>
      <c r="F44" s="78" t="s">
        <v>475</v>
      </c>
      <c r="I44" s="71">
        <v>2206</v>
      </c>
    </row>
    <row r="45" spans="1:19" x14ac:dyDescent="0.15">
      <c r="A45" s="7">
        <v>1</v>
      </c>
      <c r="B45" s="79">
        <v>6.9910362136966642</v>
      </c>
      <c r="C45" s="79">
        <v>8.96378630333583E-3</v>
      </c>
      <c r="F45" s="80">
        <f>C45^2</f>
        <v>8.0349464891871025E-5</v>
      </c>
      <c r="I45" s="71">
        <v>223</v>
      </c>
    </row>
    <row r="46" spans="1:19" x14ac:dyDescent="0.15">
      <c r="A46" s="7">
        <v>2</v>
      </c>
      <c r="B46" s="79">
        <v>6.3057248715190628</v>
      </c>
      <c r="C46" s="79">
        <v>-0.3057248715190628</v>
      </c>
      <c r="D46" s="79">
        <v>8.96378630333583E-3</v>
      </c>
      <c r="E46" s="81">
        <f>(C46-D46)^2</f>
        <v>9.9028951362062689E-2</v>
      </c>
      <c r="F46" s="80">
        <f t="shared" ref="F46:F54" si="0">C46^2</f>
        <v>9.3467697065347452E-2</v>
      </c>
    </row>
    <row r="47" spans="1:19" ht="15.75" x14ac:dyDescent="0.15">
      <c r="A47" s="7">
        <v>3</v>
      </c>
      <c r="B47" s="79">
        <v>8.973108641089997</v>
      </c>
      <c r="C47" s="79">
        <v>2.6891358910003049E-2</v>
      </c>
      <c r="D47" s="79">
        <v>-0.3057248715190628</v>
      </c>
      <c r="E47" s="81">
        <f t="shared" ref="E47:E54" si="1">(C47-D47)^2</f>
        <v>0.11063355674484143</v>
      </c>
      <c r="F47" s="80">
        <f t="shared" si="0"/>
        <v>7.231451840266004E-4</v>
      </c>
      <c r="I47" s="63" t="s">
        <v>476</v>
      </c>
      <c r="J47" s="57" t="s">
        <v>445</v>
      </c>
      <c r="K47" s="57" t="s">
        <v>477</v>
      </c>
    </row>
    <row r="48" spans="1:19" x14ac:dyDescent="0.15">
      <c r="A48" s="7">
        <v>4</v>
      </c>
      <c r="B48" s="79">
        <v>4.8191705509740661</v>
      </c>
      <c r="C48" s="79">
        <v>0.1808294490259339</v>
      </c>
      <c r="D48" s="79">
        <v>2.6891358910003049E-2</v>
      </c>
      <c r="E48" s="81">
        <f t="shared" si="1"/>
        <v>2.3696935588540448E-2</v>
      </c>
      <c r="F48" s="80">
        <f t="shared" si="0"/>
        <v>3.2699289635022825E-2</v>
      </c>
      <c r="I48" s="71">
        <f t="array" ref="I48:K50">MINVERSE(I27:K29)</f>
        <v>2.7810087247520112</v>
      </c>
      <c r="J48" s="71">
        <v>-7.6012907852277073E-2</v>
      </c>
      <c r="K48" s="71">
        <v>1.3863989482490801E-2</v>
      </c>
    </row>
    <row r="49" spans="1:18" x14ac:dyDescent="0.15">
      <c r="A49" s="7">
        <v>5</v>
      </c>
      <c r="B49" s="79">
        <v>4.4554798613601037</v>
      </c>
      <c r="C49" s="79">
        <v>-0.45547986136010365</v>
      </c>
      <c r="D49" s="79">
        <v>0.1808294490259339</v>
      </c>
      <c r="E49" s="81">
        <f t="shared" si="1"/>
        <v>0.4048895384839547</v>
      </c>
      <c r="F49" s="80">
        <f t="shared" si="0"/>
        <v>0.20746190410461926</v>
      </c>
      <c r="I49" s="71">
        <v>-7.6012907852277142E-2</v>
      </c>
      <c r="J49" s="71">
        <v>2.8684116170670584E-3</v>
      </c>
      <c r="K49" s="71">
        <v>-6.8124775905342438E-3</v>
      </c>
    </row>
    <row r="50" spans="1:18" x14ac:dyDescent="0.15">
      <c r="A50" s="7">
        <v>6</v>
      </c>
      <c r="B50" s="79">
        <v>7.106967849886459</v>
      </c>
      <c r="C50" s="79">
        <v>-0.10696784988645902</v>
      </c>
      <c r="D50" s="79">
        <v>-0.45547986136010365</v>
      </c>
      <c r="E50" s="81">
        <f t="shared" si="1"/>
        <v>0.12146062214140581</v>
      </c>
      <c r="F50" s="80">
        <f t="shared" si="0"/>
        <v>1.1442120909332032E-2</v>
      </c>
      <c r="I50" s="71">
        <v>1.3863989482491543E-2</v>
      </c>
      <c r="J50" s="71">
        <v>-6.8124775905342638E-3</v>
      </c>
      <c r="K50" s="71">
        <v>5.784630094418549E-2</v>
      </c>
    </row>
    <row r="51" spans="1:18" x14ac:dyDescent="0.15">
      <c r="A51" s="7">
        <v>7</v>
      </c>
      <c r="B51" s="79">
        <v>3.7701685191825023</v>
      </c>
      <c r="C51" s="79">
        <v>0.22983148081749771</v>
      </c>
      <c r="D51" s="79">
        <v>-0.10696784988645902</v>
      </c>
      <c r="E51" s="81">
        <f t="shared" si="1"/>
        <v>0.11343378916263322</v>
      </c>
      <c r="F51" s="80">
        <f t="shared" si="0"/>
        <v>5.2822509574763817E-2</v>
      </c>
    </row>
    <row r="52" spans="1:18" ht="15.75" x14ac:dyDescent="0.15">
      <c r="A52" s="7">
        <v>8</v>
      </c>
      <c r="B52" s="79">
        <v>4.645273096689376</v>
      </c>
      <c r="C52" s="79">
        <v>0.35472690331062395</v>
      </c>
      <c r="D52" s="79">
        <v>0.22983148081749771</v>
      </c>
      <c r="E52" s="81">
        <f t="shared" si="1"/>
        <v>1.5598866559736505E-2</v>
      </c>
      <c r="F52" s="80">
        <f t="shared" si="0"/>
        <v>0.12583117593234475</v>
      </c>
      <c r="I52" s="63" t="s">
        <v>478</v>
      </c>
      <c r="K52" s="57" t="s">
        <v>479</v>
      </c>
    </row>
    <row r="53" spans="1:18" x14ac:dyDescent="0.15">
      <c r="A53" s="7">
        <v>9</v>
      </c>
      <c r="B53" s="79">
        <v>8.8412812238556224</v>
      </c>
      <c r="C53" s="79">
        <v>0.15871877614437757</v>
      </c>
      <c r="D53" s="79">
        <v>0.35472690331062395</v>
      </c>
      <c r="E53" s="81">
        <f t="shared" si="1"/>
        <v>3.8419185915219416E-2</v>
      </c>
      <c r="F53" s="80">
        <f t="shared" si="0"/>
        <v>2.5191649900769039E-2</v>
      </c>
      <c r="I53" s="71">
        <f t="array" ref="I53:I55">MMULT(I48:K50,I43:I45)</f>
        <v>2.2677184175929019</v>
      </c>
    </row>
    <row r="54" spans="1:18" ht="14.25" thickBot="1" x14ac:dyDescent="0.2">
      <c r="A54" s="82">
        <v>10</v>
      </c>
      <c r="B54" s="83">
        <v>4.0917891717461448</v>
      </c>
      <c r="C54" s="83">
        <v>-9.178917174614476E-2</v>
      </c>
      <c r="D54" s="84">
        <v>0.15871877614437757</v>
      </c>
      <c r="E54" s="85">
        <f t="shared" si="1"/>
        <v>6.2754231956320655E-2</v>
      </c>
      <c r="F54" s="86">
        <f t="shared" si="0"/>
        <v>8.4252520498432591E-3</v>
      </c>
      <c r="I54" s="71">
        <v>0.24775905342416582</v>
      </c>
    </row>
    <row r="55" spans="1:18" x14ac:dyDescent="0.15">
      <c r="E55" s="87"/>
      <c r="F55" s="88"/>
      <c r="I55" s="71">
        <v>-1.2967610852157296</v>
      </c>
    </row>
    <row r="57" spans="1:18" ht="15.75" x14ac:dyDescent="0.15">
      <c r="E57" s="63" t="s">
        <v>480</v>
      </c>
      <c r="F57" s="89"/>
      <c r="I57" s="63" t="s">
        <v>481</v>
      </c>
      <c r="K57" s="63" t="s">
        <v>482</v>
      </c>
      <c r="L57" s="63" t="s">
        <v>483</v>
      </c>
      <c r="N57" s="63" t="s">
        <v>484</v>
      </c>
      <c r="P57" s="63" t="s">
        <v>485</v>
      </c>
      <c r="Q57" s="63"/>
    </row>
    <row r="58" spans="1:18" x14ac:dyDescent="0.15">
      <c r="I58" s="90"/>
      <c r="K58" s="91"/>
      <c r="L58" s="92"/>
      <c r="N58" s="93"/>
      <c r="P58" s="71"/>
      <c r="Q58" s="61"/>
      <c r="R58" s="61"/>
    </row>
    <row r="59" spans="1:18" x14ac:dyDescent="0.15">
      <c r="I59" s="90"/>
      <c r="K59" s="91"/>
      <c r="L59" s="92"/>
      <c r="P59" s="61"/>
      <c r="Q59" s="71"/>
      <c r="R59" s="61"/>
    </row>
    <row r="60" spans="1:18" x14ac:dyDescent="0.15">
      <c r="I60" s="90"/>
      <c r="K60" s="91"/>
      <c r="L60" s="92"/>
      <c r="P60" s="61"/>
      <c r="Q60" s="61"/>
      <c r="R60" s="71"/>
    </row>
    <row r="61" spans="1:18" x14ac:dyDescent="0.15">
      <c r="I61" s="90"/>
      <c r="K61" s="91"/>
      <c r="L61" s="92"/>
    </row>
    <row r="62" spans="1:18" x14ac:dyDescent="0.15">
      <c r="I62" s="90"/>
      <c r="K62" s="91"/>
      <c r="L62" s="92"/>
      <c r="P62" s="63" t="s">
        <v>486</v>
      </c>
      <c r="Q62" s="63"/>
    </row>
    <row r="63" spans="1:18" x14ac:dyDescent="0.15">
      <c r="I63" s="90"/>
      <c r="K63" s="91"/>
      <c r="L63" s="92"/>
      <c r="P63" s="93"/>
      <c r="Q63" s="61"/>
      <c r="R63" s="61"/>
    </row>
    <row r="64" spans="1:18" x14ac:dyDescent="0.15">
      <c r="I64" s="90"/>
      <c r="K64" s="91"/>
      <c r="L64" s="92"/>
      <c r="P64" s="61"/>
      <c r="Q64" s="93"/>
      <c r="R64" s="61"/>
    </row>
    <row r="65" spans="9:18" x14ac:dyDescent="0.15">
      <c r="I65" s="90"/>
      <c r="K65" s="91"/>
      <c r="L65" s="92"/>
      <c r="P65" s="61"/>
      <c r="Q65" s="61"/>
      <c r="R65" s="93"/>
    </row>
    <row r="66" spans="9:18" x14ac:dyDescent="0.15">
      <c r="I66" s="90"/>
      <c r="K66" s="91"/>
      <c r="L66" s="92"/>
    </row>
    <row r="67" spans="9:18" x14ac:dyDescent="0.15">
      <c r="I67" s="90"/>
      <c r="K67" s="91"/>
      <c r="L67" s="92"/>
      <c r="P67" s="63" t="s">
        <v>487</v>
      </c>
    </row>
    <row r="68" spans="9:18" x14ac:dyDescent="0.15">
      <c r="J68" s="94" t="s">
        <v>488</v>
      </c>
      <c r="K68" s="95"/>
      <c r="L68" s="96"/>
      <c r="P68" s="93"/>
    </row>
    <row r="69" spans="9:18" x14ac:dyDescent="0.15">
      <c r="P69" s="93"/>
    </row>
    <row r="70" spans="9:18" x14ac:dyDescent="0.15">
      <c r="P70" s="93"/>
    </row>
    <row r="71" spans="9:18" ht="17.25" x14ac:dyDescent="0.25">
      <c r="K71" s="63" t="s">
        <v>489</v>
      </c>
      <c r="M71" s="63" t="s">
        <v>490</v>
      </c>
      <c r="P71" s="97"/>
    </row>
    <row r="72" spans="9:18" x14ac:dyDescent="0.15">
      <c r="K72" s="93"/>
      <c r="M72" s="93"/>
      <c r="Q72" s="61" t="s">
        <v>412</v>
      </c>
      <c r="R72" s="61"/>
    </row>
    <row r="73" spans="9:18" ht="15.75" x14ac:dyDescent="0.15">
      <c r="K73" s="63" t="s">
        <v>491</v>
      </c>
      <c r="M73" s="63" t="s">
        <v>492</v>
      </c>
      <c r="Q73" s="61" t="s">
        <v>413</v>
      </c>
      <c r="R73" s="61"/>
    </row>
    <row r="74" spans="9:18" x14ac:dyDescent="0.15">
      <c r="K74" s="71"/>
      <c r="M74" s="93"/>
      <c r="Q74" s="61" t="s">
        <v>414</v>
      </c>
      <c r="R74" s="61"/>
    </row>
  </sheetData>
  <phoneticPr fontId="1"/>
  <pageMargins left="0.59055118110236227" right="0.59055118110236227" top="0.39370078740157483" bottom="0.39370078740157483" header="0.51181102362204722" footer="0.51181102362204722"/>
  <pageSetup paperSize="9" scale="5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workbookViewId="0">
      <selection activeCell="F12" sqref="F12"/>
    </sheetView>
  </sheetViews>
  <sheetFormatPr defaultRowHeight="13.5" x14ac:dyDescent="0.15"/>
  <cols>
    <col min="1" max="16384" width="9" style="2"/>
  </cols>
  <sheetData>
    <row r="1" spans="1:13" x14ac:dyDescent="0.15">
      <c r="A1" s="4" t="s">
        <v>493</v>
      </c>
      <c r="B1" s="4" t="s">
        <v>494</v>
      </c>
      <c r="C1" s="4" t="s">
        <v>495</v>
      </c>
      <c r="D1" s="4" t="s">
        <v>496</v>
      </c>
      <c r="G1" s="3" t="s">
        <v>497</v>
      </c>
      <c r="H1" s="3"/>
      <c r="I1" s="3"/>
      <c r="J1" s="3"/>
      <c r="K1" s="3"/>
      <c r="L1" s="3"/>
      <c r="M1" s="3"/>
    </row>
    <row r="2" spans="1:13" x14ac:dyDescent="0.15">
      <c r="A2" s="4">
        <v>1</v>
      </c>
      <c r="B2" s="4">
        <v>2</v>
      </c>
      <c r="C2" s="4">
        <v>1</v>
      </c>
      <c r="D2" s="4">
        <v>0</v>
      </c>
      <c r="G2" s="3"/>
      <c r="H2" s="3"/>
      <c r="I2" s="3"/>
      <c r="J2" s="3"/>
      <c r="K2" s="3"/>
      <c r="L2" s="3"/>
      <c r="M2" s="3"/>
    </row>
    <row r="3" spans="1:13" x14ac:dyDescent="0.15">
      <c r="A3" s="4">
        <v>2</v>
      </c>
      <c r="B3" s="4">
        <v>5</v>
      </c>
      <c r="C3" s="4">
        <v>2</v>
      </c>
      <c r="D3" s="4">
        <v>0</v>
      </c>
    </row>
    <row r="4" spans="1:13" x14ac:dyDescent="0.15">
      <c r="A4" s="4">
        <v>3</v>
      </c>
      <c r="B4" s="4">
        <v>4</v>
      </c>
      <c r="C4" s="4">
        <v>3</v>
      </c>
      <c r="D4" s="4">
        <v>0</v>
      </c>
    </row>
    <row r="5" spans="1:13" x14ac:dyDescent="0.15">
      <c r="A5" s="4">
        <v>4</v>
      </c>
      <c r="B5" s="4">
        <v>8</v>
      </c>
      <c r="C5" s="4">
        <v>4</v>
      </c>
      <c r="D5" s="4">
        <v>0</v>
      </c>
    </row>
    <row r="6" spans="1:13" x14ac:dyDescent="0.15">
      <c r="A6" s="4">
        <v>5</v>
      </c>
      <c r="B6" s="4">
        <v>6</v>
      </c>
      <c r="C6" s="4">
        <v>5</v>
      </c>
      <c r="D6" s="4">
        <v>0</v>
      </c>
    </row>
    <row r="7" spans="1:13" x14ac:dyDescent="0.15">
      <c r="A7" s="4">
        <v>6</v>
      </c>
      <c r="B7" s="4">
        <v>12</v>
      </c>
      <c r="C7" s="4">
        <v>2</v>
      </c>
      <c r="D7" s="4">
        <v>1</v>
      </c>
    </row>
    <row r="9" spans="1:13" x14ac:dyDescent="0.15">
      <c r="A9" s="98" t="s">
        <v>400</v>
      </c>
    </row>
    <row r="19" spans="7:13" x14ac:dyDescent="0.15">
      <c r="G19" s="3"/>
      <c r="H19" s="3"/>
      <c r="I19" s="3"/>
      <c r="J19" s="3"/>
      <c r="K19" s="3"/>
      <c r="L19" s="3"/>
      <c r="M19" s="3"/>
    </row>
    <row r="20" spans="7:13" x14ac:dyDescent="0.15">
      <c r="G20" s="3"/>
      <c r="H20" s="3"/>
      <c r="I20" s="3"/>
      <c r="J20" s="3"/>
      <c r="K20" s="3"/>
      <c r="L20" s="3"/>
      <c r="M20" s="3"/>
    </row>
    <row r="21" spans="7:13" x14ac:dyDescent="0.15">
      <c r="G21" s="3" t="s">
        <v>498</v>
      </c>
      <c r="H21" s="3"/>
      <c r="I21" s="3"/>
      <c r="J21" s="3"/>
      <c r="K21" s="3"/>
      <c r="L21" s="3"/>
      <c r="M21" s="3"/>
    </row>
    <row r="59" spans="7:13" x14ac:dyDescent="0.15">
      <c r="G59" s="3"/>
      <c r="H59" s="3"/>
      <c r="I59" s="3"/>
      <c r="J59" s="3"/>
      <c r="K59" s="3"/>
      <c r="L59" s="3"/>
      <c r="M59" s="3"/>
    </row>
    <row r="60" spans="7:13" x14ac:dyDescent="0.15">
      <c r="G60" s="3"/>
      <c r="H60" s="3"/>
      <c r="I60" s="3"/>
      <c r="J60" s="3"/>
      <c r="K60" s="3"/>
      <c r="L60" s="3"/>
      <c r="M60" s="3"/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23" workbookViewId="0">
      <selection activeCell="A2" sqref="A2"/>
    </sheetView>
  </sheetViews>
  <sheetFormatPr defaultRowHeight="13.5" x14ac:dyDescent="0.15"/>
  <cols>
    <col min="1" max="16384" width="9" style="57"/>
  </cols>
  <sheetData>
    <row r="1" spans="1:15" x14ac:dyDescent="0.15">
      <c r="A1" s="57" t="s">
        <v>499</v>
      </c>
      <c r="I1" s="99" t="s">
        <v>500</v>
      </c>
    </row>
    <row r="3" spans="1:15" x14ac:dyDescent="0.15">
      <c r="A3" s="58" t="s">
        <v>0</v>
      </c>
      <c r="B3" s="57" t="s">
        <v>1</v>
      </c>
      <c r="C3" s="59"/>
      <c r="D3" s="57" t="s">
        <v>2</v>
      </c>
      <c r="I3" s="3" t="s">
        <v>50</v>
      </c>
      <c r="J3" s="3"/>
      <c r="K3" s="3"/>
      <c r="L3" s="3"/>
      <c r="M3" s="3"/>
      <c r="N3" s="3"/>
      <c r="O3" s="3"/>
    </row>
    <row r="4" spans="1:15" ht="14.25" thickBot="1" x14ac:dyDescent="0.2">
      <c r="A4" s="60"/>
      <c r="B4" s="61" t="s">
        <v>321</v>
      </c>
      <c r="C4" s="61" t="s">
        <v>501</v>
      </c>
      <c r="D4" s="61" t="s">
        <v>502</v>
      </c>
      <c r="E4" s="61" t="s">
        <v>503</v>
      </c>
      <c r="F4" s="100" t="s">
        <v>340</v>
      </c>
      <c r="G4" s="101" t="s">
        <v>341</v>
      </c>
      <c r="I4" s="3"/>
      <c r="J4" s="3"/>
      <c r="K4" s="3"/>
      <c r="L4" s="3"/>
      <c r="M4" s="3"/>
      <c r="N4" s="3"/>
      <c r="O4" s="3"/>
    </row>
    <row r="5" spans="1:15" x14ac:dyDescent="0.15">
      <c r="A5" s="61">
        <v>1980</v>
      </c>
      <c r="B5" s="61">
        <v>249</v>
      </c>
      <c r="C5" s="61">
        <f>LN(B5)</f>
        <v>5.5174528964647074</v>
      </c>
      <c r="D5" s="61">
        <v>287</v>
      </c>
      <c r="E5" s="61">
        <f>LN(D5)</f>
        <v>5.6594822157596214</v>
      </c>
      <c r="F5" s="61"/>
      <c r="G5" s="61"/>
      <c r="I5" s="102" t="s">
        <v>51</v>
      </c>
      <c r="J5" s="102"/>
      <c r="K5" s="3"/>
      <c r="L5" s="3"/>
      <c r="M5" s="3"/>
      <c r="N5" s="3"/>
      <c r="O5" s="3"/>
    </row>
    <row r="6" spans="1:15" x14ac:dyDescent="0.15">
      <c r="A6" s="61">
        <v>1981</v>
      </c>
      <c r="B6" s="61">
        <v>230</v>
      </c>
      <c r="C6" s="61">
        <f>LN(B6)</f>
        <v>5.4380793089231956</v>
      </c>
      <c r="D6" s="61">
        <v>299</v>
      </c>
      <c r="E6" s="61">
        <f t="shared" ref="E6:E32" si="0">LN(D6)</f>
        <v>5.7004435733906869</v>
      </c>
      <c r="F6" s="61"/>
      <c r="G6" s="61"/>
      <c r="I6" s="7" t="s">
        <v>52</v>
      </c>
      <c r="J6" s="7">
        <v>0.58860460547578997</v>
      </c>
      <c r="K6" s="3"/>
      <c r="L6" s="3"/>
      <c r="M6" s="3"/>
      <c r="N6" s="3"/>
      <c r="O6" s="3"/>
    </row>
    <row r="7" spans="1:15" x14ac:dyDescent="0.15">
      <c r="A7" s="61">
        <v>1982</v>
      </c>
      <c r="B7" s="61">
        <v>207</v>
      </c>
      <c r="C7" s="61">
        <f t="shared" ref="C7:C32" si="1">LN(B7)</f>
        <v>5.3327187932653688</v>
      </c>
      <c r="D7" s="61">
        <v>308</v>
      </c>
      <c r="E7" s="61">
        <f t="shared" si="0"/>
        <v>5.730099782973574</v>
      </c>
      <c r="F7" s="61"/>
      <c r="G7" s="61"/>
      <c r="I7" s="16" t="s">
        <v>53</v>
      </c>
      <c r="J7" s="16">
        <v>0.34645538158731037</v>
      </c>
      <c r="K7" s="3"/>
      <c r="L7" s="3"/>
      <c r="M7" s="3"/>
      <c r="N7" s="3"/>
      <c r="O7" s="3"/>
    </row>
    <row r="8" spans="1:15" x14ac:dyDescent="0.15">
      <c r="A8" s="61">
        <v>1983</v>
      </c>
      <c r="B8" s="61">
        <v>213</v>
      </c>
      <c r="C8" s="61">
        <f t="shared" si="1"/>
        <v>5.3612921657094255</v>
      </c>
      <c r="D8" s="61">
        <v>319</v>
      </c>
      <c r="E8" s="61">
        <f t="shared" si="0"/>
        <v>5.7651911027848444</v>
      </c>
      <c r="F8" s="61"/>
      <c r="G8" s="61"/>
      <c r="I8" s="7" t="s">
        <v>54</v>
      </c>
      <c r="J8" s="7">
        <v>0.32131905010989925</v>
      </c>
      <c r="K8" s="3"/>
      <c r="L8" s="3"/>
      <c r="M8" s="3"/>
      <c r="N8" s="3"/>
      <c r="O8" s="3"/>
    </row>
    <row r="9" spans="1:15" x14ac:dyDescent="0.15">
      <c r="A9" s="61">
        <v>1984</v>
      </c>
      <c r="B9" s="61">
        <v>213</v>
      </c>
      <c r="C9" s="61">
        <f t="shared" si="1"/>
        <v>5.3612921657094255</v>
      </c>
      <c r="D9" s="61">
        <v>334</v>
      </c>
      <c r="E9" s="61">
        <f t="shared" si="0"/>
        <v>5.8111409929767008</v>
      </c>
      <c r="F9" s="61"/>
      <c r="G9" s="61"/>
      <c r="I9" s="7" t="s">
        <v>55</v>
      </c>
      <c r="J9" s="7">
        <v>8.9104236847173834E-2</v>
      </c>
      <c r="K9" s="3"/>
      <c r="L9" s="3"/>
      <c r="M9" s="3"/>
      <c r="N9" s="3"/>
      <c r="O9" s="3"/>
    </row>
    <row r="10" spans="1:15" ht="14.25" thickBot="1" x14ac:dyDescent="0.2">
      <c r="A10" s="61">
        <v>1985</v>
      </c>
      <c r="B10" s="61">
        <v>197</v>
      </c>
      <c r="C10" s="61">
        <f t="shared" si="1"/>
        <v>5.2832037287379885</v>
      </c>
      <c r="D10" s="61">
        <v>355</v>
      </c>
      <c r="E10" s="61">
        <f t="shared" si="0"/>
        <v>5.872117789475416</v>
      </c>
      <c r="F10" s="61"/>
      <c r="G10" s="61"/>
      <c r="I10" s="82" t="s">
        <v>56</v>
      </c>
      <c r="J10" s="82">
        <v>28</v>
      </c>
      <c r="K10" s="3"/>
      <c r="L10" s="3"/>
      <c r="M10" s="3"/>
      <c r="N10" s="3"/>
      <c r="O10" s="3"/>
    </row>
    <row r="11" spans="1:15" x14ac:dyDescent="0.15">
      <c r="A11" s="61">
        <v>1986</v>
      </c>
      <c r="B11" s="61">
        <v>188</v>
      </c>
      <c r="C11" s="61">
        <f t="shared" si="1"/>
        <v>5.2364419628299492</v>
      </c>
      <c r="D11" s="61">
        <v>362</v>
      </c>
      <c r="E11" s="61">
        <f t="shared" si="0"/>
        <v>5.8916442118257715</v>
      </c>
      <c r="F11" s="61"/>
      <c r="G11" s="61"/>
      <c r="I11" s="3"/>
      <c r="J11" s="3"/>
      <c r="K11" s="3"/>
      <c r="L11" s="3"/>
      <c r="M11" s="3"/>
      <c r="N11" s="3"/>
      <c r="O11" s="3"/>
    </row>
    <row r="12" spans="1:15" ht="14.25" thickBot="1" x14ac:dyDescent="0.2">
      <c r="A12" s="61">
        <v>1987</v>
      </c>
      <c r="B12" s="61">
        <v>188</v>
      </c>
      <c r="C12" s="61">
        <f t="shared" si="1"/>
        <v>5.2364419628299492</v>
      </c>
      <c r="D12" s="61">
        <v>384</v>
      </c>
      <c r="E12" s="61">
        <f t="shared" si="0"/>
        <v>5.9506425525877269</v>
      </c>
      <c r="F12" s="61"/>
      <c r="G12" s="61"/>
      <c r="I12" s="3" t="s">
        <v>57</v>
      </c>
      <c r="J12" s="3"/>
      <c r="K12" s="3"/>
      <c r="L12" s="3"/>
      <c r="M12" s="3"/>
      <c r="N12" s="3"/>
      <c r="O12" s="3"/>
    </row>
    <row r="13" spans="1:15" x14ac:dyDescent="0.15">
      <c r="A13" s="61">
        <v>1988</v>
      </c>
      <c r="B13" s="61">
        <v>200</v>
      </c>
      <c r="C13" s="61">
        <f t="shared" si="1"/>
        <v>5.2983173665480363</v>
      </c>
      <c r="D13" s="61">
        <v>408</v>
      </c>
      <c r="E13" s="61">
        <f t="shared" si="0"/>
        <v>6.0112671744041615</v>
      </c>
      <c r="F13" s="61"/>
      <c r="G13" s="61"/>
      <c r="I13" s="77"/>
      <c r="J13" s="77" t="s">
        <v>62</v>
      </c>
      <c r="K13" s="77" t="s">
        <v>63</v>
      </c>
      <c r="L13" s="77" t="s">
        <v>64</v>
      </c>
      <c r="M13" s="77" t="s">
        <v>65</v>
      </c>
      <c r="N13" s="77" t="s">
        <v>66</v>
      </c>
      <c r="O13" s="3"/>
    </row>
    <row r="14" spans="1:15" x14ac:dyDescent="0.15">
      <c r="A14" s="61">
        <v>1989</v>
      </c>
      <c r="B14" s="61">
        <v>211</v>
      </c>
      <c r="C14" s="61">
        <f t="shared" si="1"/>
        <v>5.3518581334760666</v>
      </c>
      <c r="D14" s="61">
        <v>427</v>
      </c>
      <c r="E14" s="61">
        <f t="shared" si="0"/>
        <v>6.0567840132286248</v>
      </c>
      <c r="F14" s="61"/>
      <c r="G14" s="61"/>
      <c r="I14" s="7" t="s">
        <v>58</v>
      </c>
      <c r="J14" s="7">
        <v>1</v>
      </c>
      <c r="K14" s="7">
        <v>0.10943144318970083</v>
      </c>
      <c r="L14" s="7">
        <v>0.10943144318970083</v>
      </c>
      <c r="M14" s="7">
        <v>13.783052705946922</v>
      </c>
      <c r="N14" s="7">
        <v>9.8482451847360913E-4</v>
      </c>
      <c r="O14" s="3"/>
    </row>
    <row r="15" spans="1:15" x14ac:dyDescent="0.15">
      <c r="A15" s="61">
        <v>1990</v>
      </c>
      <c r="B15" s="61">
        <v>238</v>
      </c>
      <c r="C15" s="61">
        <f t="shared" si="1"/>
        <v>5.472270673671475</v>
      </c>
      <c r="D15" s="61">
        <v>454</v>
      </c>
      <c r="E15" s="61">
        <f t="shared" si="0"/>
        <v>6.1180971980413483</v>
      </c>
      <c r="F15" s="61"/>
      <c r="G15" s="61"/>
      <c r="I15" s="7" t="s">
        <v>59</v>
      </c>
      <c r="J15" s="7">
        <v>26</v>
      </c>
      <c r="K15" s="7">
        <v>0.20642869062704855</v>
      </c>
      <c r="L15" s="7">
        <v>7.9395650241172525E-3</v>
      </c>
      <c r="M15" s="7"/>
      <c r="N15" s="7"/>
      <c r="O15" s="3"/>
    </row>
    <row r="16" spans="1:15" ht="14.25" thickBot="1" x14ac:dyDescent="0.2">
      <c r="A16" s="61">
        <v>1991</v>
      </c>
      <c r="B16" s="61">
        <v>239</v>
      </c>
      <c r="C16" s="61">
        <f t="shared" si="1"/>
        <v>5.476463551931511</v>
      </c>
      <c r="D16" s="61">
        <v>464</v>
      </c>
      <c r="E16" s="61">
        <f t="shared" si="0"/>
        <v>6.1398845522262553</v>
      </c>
      <c r="F16" s="61"/>
      <c r="G16" s="61"/>
      <c r="I16" s="82" t="s">
        <v>60</v>
      </c>
      <c r="J16" s="82">
        <v>27</v>
      </c>
      <c r="K16" s="82">
        <v>0.31586013381674938</v>
      </c>
      <c r="L16" s="82"/>
      <c r="M16" s="82"/>
      <c r="N16" s="82"/>
      <c r="O16" s="3"/>
    </row>
    <row r="17" spans="1:15" ht="14.25" thickBot="1" x14ac:dyDescent="0.2">
      <c r="A17" s="61">
        <v>1992</v>
      </c>
      <c r="B17" s="61">
        <v>256</v>
      </c>
      <c r="C17" s="61">
        <f t="shared" si="1"/>
        <v>5.5451774444795623</v>
      </c>
      <c r="D17" s="61">
        <v>468</v>
      </c>
      <c r="E17" s="61">
        <f t="shared" si="0"/>
        <v>6.1484682959176471</v>
      </c>
      <c r="F17" s="61"/>
      <c r="G17" s="61"/>
      <c r="I17" s="3"/>
      <c r="J17" s="3"/>
      <c r="K17" s="3"/>
      <c r="L17" s="3"/>
      <c r="M17" s="3"/>
      <c r="N17" s="3"/>
      <c r="O17" s="3"/>
    </row>
    <row r="18" spans="1:15" x14ac:dyDescent="0.15">
      <c r="A18" s="61">
        <v>1993</v>
      </c>
      <c r="B18" s="61">
        <v>256</v>
      </c>
      <c r="C18" s="61">
        <f t="shared" si="1"/>
        <v>5.5451774444795623</v>
      </c>
      <c r="D18" s="61">
        <v>465</v>
      </c>
      <c r="E18" s="61">
        <f t="shared" si="0"/>
        <v>6.1420374055873559</v>
      </c>
      <c r="F18" s="61"/>
      <c r="G18" s="61"/>
      <c r="I18" s="103"/>
      <c r="J18" s="103" t="s">
        <v>67</v>
      </c>
      <c r="K18" s="77" t="s">
        <v>55</v>
      </c>
      <c r="L18" s="77" t="s">
        <v>68</v>
      </c>
      <c r="M18" s="77" t="s">
        <v>69</v>
      </c>
      <c r="N18" s="77" t="s">
        <v>70</v>
      </c>
      <c r="O18" s="77" t="s">
        <v>71</v>
      </c>
    </row>
    <row r="19" spans="1:15" x14ac:dyDescent="0.15">
      <c r="A19" s="61">
        <v>1994</v>
      </c>
      <c r="B19" s="61">
        <v>274</v>
      </c>
      <c r="C19" s="61">
        <f t="shared" si="1"/>
        <v>5.6131281063880705</v>
      </c>
      <c r="D19" s="61">
        <v>472</v>
      </c>
      <c r="E19" s="61">
        <f t="shared" si="0"/>
        <v>6.156978985585555</v>
      </c>
      <c r="F19" s="61"/>
      <c r="G19" s="61"/>
      <c r="I19" s="16" t="s">
        <v>61</v>
      </c>
      <c r="J19" s="16">
        <v>3.5366842428414693</v>
      </c>
      <c r="K19" s="7">
        <v>0.51808762272489695</v>
      </c>
      <c r="L19" s="7">
        <v>6.8264210294007324</v>
      </c>
      <c r="M19" s="7">
        <v>3.0251150290284514E-7</v>
      </c>
      <c r="N19" s="7">
        <v>2.4717398825339414</v>
      </c>
      <c r="O19" s="7">
        <v>4.6016286031489972</v>
      </c>
    </row>
    <row r="20" spans="1:15" ht="14.25" thickBot="1" x14ac:dyDescent="0.2">
      <c r="A20" s="61">
        <v>1995</v>
      </c>
      <c r="B20" s="61">
        <v>266</v>
      </c>
      <c r="C20" s="61">
        <f t="shared" si="1"/>
        <v>5.5834963087816991</v>
      </c>
      <c r="D20" s="61">
        <v>483</v>
      </c>
      <c r="E20" s="61">
        <f t="shared" si="0"/>
        <v>6.1800166536525722</v>
      </c>
      <c r="F20" s="61"/>
      <c r="G20" s="61"/>
      <c r="I20" s="104" t="s">
        <v>72</v>
      </c>
      <c r="J20" s="104">
        <v>0.31612358626741116</v>
      </c>
      <c r="K20" s="82">
        <v>8.5149909695027365E-2</v>
      </c>
      <c r="L20" s="82">
        <v>3.7125533943563576</v>
      </c>
      <c r="M20" s="82">
        <v>9.848245184736113E-4</v>
      </c>
      <c r="N20" s="82">
        <v>0.14109544019150022</v>
      </c>
      <c r="O20" s="82">
        <v>0.4911517323433221</v>
      </c>
    </row>
    <row r="21" spans="1:15" x14ac:dyDescent="0.15">
      <c r="A21" s="61">
        <v>1996</v>
      </c>
      <c r="B21" s="61">
        <v>264</v>
      </c>
      <c r="C21" s="61">
        <f t="shared" si="1"/>
        <v>5.575949103146316</v>
      </c>
      <c r="D21" s="61">
        <v>497</v>
      </c>
      <c r="E21" s="61">
        <f t="shared" si="0"/>
        <v>6.2085900260966289</v>
      </c>
      <c r="F21" s="61"/>
      <c r="G21" s="61"/>
      <c r="I21" s="3"/>
      <c r="J21" s="3"/>
      <c r="K21" s="3"/>
      <c r="L21" s="3"/>
      <c r="M21" s="3"/>
      <c r="N21" s="3"/>
      <c r="O21" s="3"/>
    </row>
    <row r="22" spans="1:15" x14ac:dyDescent="0.15">
      <c r="A22" s="61">
        <v>1997</v>
      </c>
      <c r="B22" s="61">
        <v>267</v>
      </c>
      <c r="C22" s="61">
        <f t="shared" si="1"/>
        <v>5.5872486584002496</v>
      </c>
      <c r="D22" s="61">
        <v>497</v>
      </c>
      <c r="E22" s="61">
        <f t="shared" si="0"/>
        <v>6.2085900260966289</v>
      </c>
      <c r="F22" s="61"/>
      <c r="G22" s="61"/>
      <c r="I22" s="57" t="s">
        <v>504</v>
      </c>
    </row>
    <row r="23" spans="1:15" x14ac:dyDescent="0.15">
      <c r="A23" s="61">
        <v>1998</v>
      </c>
      <c r="B23" s="61">
        <v>254</v>
      </c>
      <c r="C23" s="61">
        <f t="shared" si="1"/>
        <v>5.5373342670185366</v>
      </c>
      <c r="D23" s="61">
        <v>489</v>
      </c>
      <c r="E23" s="61">
        <f t="shared" si="0"/>
        <v>6.1923624894748723</v>
      </c>
      <c r="F23" s="61"/>
      <c r="G23" s="61"/>
    </row>
    <row r="24" spans="1:15" x14ac:dyDescent="0.15">
      <c r="A24" s="61">
        <v>1999</v>
      </c>
      <c r="B24" s="61">
        <v>249</v>
      </c>
      <c r="C24" s="61">
        <f t="shared" si="1"/>
        <v>5.5174528964647074</v>
      </c>
      <c r="D24" s="61">
        <v>493</v>
      </c>
      <c r="E24" s="61">
        <f t="shared" si="0"/>
        <v>6.2005091740426899</v>
      </c>
      <c r="F24" s="61"/>
      <c r="G24" s="61"/>
    </row>
    <row r="25" spans="1:15" x14ac:dyDescent="0.15">
      <c r="A25" s="61">
        <v>2000</v>
      </c>
      <c r="B25" s="61">
        <v>255</v>
      </c>
      <c r="C25" s="61">
        <f t="shared" si="1"/>
        <v>5.5412635451584258</v>
      </c>
      <c r="D25" s="61">
        <v>506</v>
      </c>
      <c r="E25" s="61">
        <f t="shared" si="0"/>
        <v>6.2265366692874657</v>
      </c>
      <c r="F25" s="61"/>
      <c r="G25" s="61"/>
    </row>
    <row r="26" spans="1:15" x14ac:dyDescent="0.15">
      <c r="A26" s="61">
        <v>2001</v>
      </c>
      <c r="B26" s="61">
        <v>240</v>
      </c>
      <c r="C26" s="61">
        <f t="shared" si="1"/>
        <v>5.4806389233419912</v>
      </c>
      <c r="D26" s="61">
        <v>502</v>
      </c>
      <c r="E26" s="61">
        <f t="shared" si="0"/>
        <v>6.2186001196917289</v>
      </c>
      <c r="F26" s="61"/>
      <c r="G26" s="61"/>
    </row>
    <row r="27" spans="1:15" x14ac:dyDescent="0.15">
      <c r="A27" s="61">
        <v>2002</v>
      </c>
      <c r="B27" s="61">
        <v>242</v>
      </c>
      <c r="C27" s="61">
        <f t="shared" si="1"/>
        <v>5.4889377261566867</v>
      </c>
      <c r="D27" s="61">
        <v>507</v>
      </c>
      <c r="E27" s="61">
        <f t="shared" si="0"/>
        <v>6.2285110035911835</v>
      </c>
      <c r="F27" s="61"/>
      <c r="G27" s="61"/>
    </row>
    <row r="28" spans="1:15" x14ac:dyDescent="0.15">
      <c r="A28" s="61">
        <v>2003</v>
      </c>
      <c r="B28" s="61">
        <v>245</v>
      </c>
      <c r="C28" s="61">
        <f t="shared" si="1"/>
        <v>5.5012582105447274</v>
      </c>
      <c r="D28" s="61">
        <v>518</v>
      </c>
      <c r="E28" s="61">
        <f t="shared" si="0"/>
        <v>6.2499752422594828</v>
      </c>
      <c r="F28" s="61"/>
      <c r="G28" s="61"/>
    </row>
    <row r="29" spans="1:15" x14ac:dyDescent="0.15">
      <c r="A29" s="61">
        <v>2004</v>
      </c>
      <c r="B29" s="61">
        <v>242</v>
      </c>
      <c r="C29" s="61">
        <f t="shared" si="1"/>
        <v>5.4889377261566867</v>
      </c>
      <c r="D29" s="61">
        <v>528</v>
      </c>
      <c r="E29" s="61">
        <f t="shared" si="0"/>
        <v>6.2690962837062614</v>
      </c>
      <c r="F29" s="61"/>
      <c r="G29" s="61"/>
    </row>
    <row r="30" spans="1:15" x14ac:dyDescent="0.15">
      <c r="A30" s="61">
        <v>2005</v>
      </c>
      <c r="B30" s="61">
        <v>249</v>
      </c>
      <c r="C30" s="61">
        <f t="shared" si="1"/>
        <v>5.5174528964647074</v>
      </c>
      <c r="D30" s="61">
        <v>540</v>
      </c>
      <c r="E30" s="61">
        <f t="shared" si="0"/>
        <v>6.2915691395583204</v>
      </c>
      <c r="F30" s="61"/>
      <c r="G30" s="61"/>
    </row>
    <row r="31" spans="1:15" x14ac:dyDescent="0.15">
      <c r="A31" s="61">
        <v>2006</v>
      </c>
      <c r="B31" s="61">
        <v>239</v>
      </c>
      <c r="C31" s="61">
        <f t="shared" si="1"/>
        <v>5.476463551931511</v>
      </c>
      <c r="D31" s="61">
        <v>552</v>
      </c>
      <c r="E31" s="61">
        <f t="shared" si="0"/>
        <v>6.313548046277095</v>
      </c>
      <c r="F31" s="61"/>
      <c r="G31" s="61"/>
    </row>
    <row r="32" spans="1:15" x14ac:dyDescent="0.15">
      <c r="A32" s="61">
        <v>2007</v>
      </c>
      <c r="B32" s="61">
        <v>242</v>
      </c>
      <c r="C32" s="61">
        <f t="shared" si="1"/>
        <v>5.4889377261566867</v>
      </c>
      <c r="D32" s="61">
        <v>562</v>
      </c>
      <c r="E32" s="61">
        <f t="shared" si="0"/>
        <v>6.3315018498936908</v>
      </c>
      <c r="F32" s="61"/>
      <c r="G32" s="61"/>
    </row>
    <row r="43" spans="9:15" x14ac:dyDescent="0.15">
      <c r="I43" s="3"/>
      <c r="J43" s="3"/>
      <c r="K43" s="3"/>
      <c r="L43" s="3"/>
      <c r="M43" s="3"/>
      <c r="N43" s="3"/>
      <c r="O43" s="3"/>
    </row>
    <row r="44" spans="9:15" x14ac:dyDescent="0.15">
      <c r="I44" s="3"/>
      <c r="J44" s="3"/>
      <c r="K44" s="3"/>
      <c r="L44" s="3"/>
      <c r="M44" s="3"/>
      <c r="N44" s="3"/>
      <c r="O44" s="3"/>
    </row>
  </sheetData>
  <phoneticPr fontId="1"/>
  <pageMargins left="0.75" right="0.75" top="1" bottom="1" header="0.51200000000000001" footer="0.51200000000000001"/>
  <pageSetup paperSize="9" orientation="portrait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3"/>
  <sheetViews>
    <sheetView topLeftCell="D3" workbookViewId="0">
      <selection activeCell="R9" sqref="R9"/>
    </sheetView>
  </sheetViews>
  <sheetFormatPr defaultRowHeight="13.5" x14ac:dyDescent="0.15"/>
  <cols>
    <col min="1" max="1" width="8.875" style="1" customWidth="1"/>
    <col min="2" max="2" width="8.625" style="1" bestFit="1" customWidth="1"/>
    <col min="3" max="4" width="8.5" style="1" bestFit="1" customWidth="1"/>
    <col min="5" max="5" width="8.25" style="1" bestFit="1" customWidth="1"/>
    <col min="6" max="6" width="8.625" style="1" bestFit="1" customWidth="1"/>
    <col min="7" max="8" width="8.5" style="1" bestFit="1" customWidth="1"/>
    <col min="9" max="11" width="8.875" style="1" bestFit="1" customWidth="1"/>
    <col min="12" max="16384" width="9" style="2"/>
  </cols>
  <sheetData>
    <row r="1" spans="1:20" x14ac:dyDescent="0.15">
      <c r="A1" s="19" t="s">
        <v>322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20" x14ac:dyDescent="0.15">
      <c r="A2" s="19" t="s">
        <v>323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20" s="3" customFormat="1" x14ac:dyDescent="0.15">
      <c r="A3" s="17" t="s">
        <v>349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20" s="3" customFormat="1" x14ac:dyDescent="0.15">
      <c r="B4" s="21" t="s">
        <v>324</v>
      </c>
      <c r="C4" s="22"/>
      <c r="D4" s="22"/>
      <c r="E4" s="22"/>
      <c r="F4" s="17"/>
      <c r="G4" s="17"/>
      <c r="H4" s="17"/>
      <c r="I4" s="17"/>
      <c r="J4" s="17"/>
      <c r="K4" s="17"/>
    </row>
    <row r="5" spans="1:20" x14ac:dyDescent="0.15">
      <c r="A5" s="19" t="s">
        <v>325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20" x14ac:dyDescent="0.15">
      <c r="A6" s="17" t="s">
        <v>326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20" x14ac:dyDescent="0.15">
      <c r="A7" s="17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20" x14ac:dyDescent="0.15">
      <c r="A8" s="23" t="s">
        <v>327</v>
      </c>
      <c r="B8" s="24"/>
      <c r="C8" s="25"/>
      <c r="D8" s="25"/>
      <c r="E8" s="24" t="s">
        <v>328</v>
      </c>
      <c r="F8" s="24"/>
      <c r="G8" s="25"/>
      <c r="H8" s="25"/>
      <c r="I8" s="24"/>
      <c r="J8" s="25"/>
      <c r="K8" s="25"/>
      <c r="L8" s="26" t="s">
        <v>359</v>
      </c>
      <c r="O8" s="26" t="s">
        <v>360</v>
      </c>
      <c r="R8" s="26" t="s">
        <v>361</v>
      </c>
    </row>
    <row r="9" spans="1:20" ht="40.5" x14ac:dyDescent="0.15">
      <c r="A9" s="5" t="s">
        <v>73</v>
      </c>
      <c r="B9" s="5" t="s">
        <v>74</v>
      </c>
      <c r="C9" s="5" t="s">
        <v>75</v>
      </c>
      <c r="D9" s="5" t="s">
        <v>76</v>
      </c>
      <c r="E9" s="5" t="s">
        <v>77</v>
      </c>
      <c r="F9" s="5" t="s">
        <v>77</v>
      </c>
      <c r="G9" s="5" t="s">
        <v>77</v>
      </c>
      <c r="H9" s="5" t="s">
        <v>78</v>
      </c>
      <c r="I9" s="5" t="s">
        <v>79</v>
      </c>
      <c r="J9" s="5" t="s">
        <v>79</v>
      </c>
      <c r="K9" s="5" t="s">
        <v>79</v>
      </c>
      <c r="L9" s="28" t="s">
        <v>344</v>
      </c>
      <c r="M9" s="28" t="s">
        <v>345</v>
      </c>
      <c r="N9" s="28" t="s">
        <v>346</v>
      </c>
      <c r="O9" s="28" t="s">
        <v>344</v>
      </c>
      <c r="P9" s="28" t="s">
        <v>345</v>
      </c>
      <c r="Q9" s="28" t="s">
        <v>346</v>
      </c>
      <c r="R9" s="28" t="s">
        <v>344</v>
      </c>
      <c r="S9" s="28" t="s">
        <v>345</v>
      </c>
      <c r="T9" s="28" t="s">
        <v>346</v>
      </c>
    </row>
    <row r="10" spans="1:20" ht="27" x14ac:dyDescent="0.15">
      <c r="A10" s="5" t="s">
        <v>80</v>
      </c>
      <c r="B10" s="5" t="s">
        <v>81</v>
      </c>
      <c r="C10" s="5" t="s">
        <v>82</v>
      </c>
      <c r="D10" s="5" t="s">
        <v>83</v>
      </c>
      <c r="E10" s="5" t="s">
        <v>84</v>
      </c>
      <c r="F10" s="5" t="s">
        <v>81</v>
      </c>
      <c r="G10" s="5" t="s">
        <v>82</v>
      </c>
      <c r="H10" s="5" t="s">
        <v>83</v>
      </c>
      <c r="I10" s="5" t="s">
        <v>81</v>
      </c>
      <c r="J10" s="5" t="s">
        <v>82</v>
      </c>
      <c r="K10" s="5" t="s">
        <v>83</v>
      </c>
      <c r="L10" s="29" t="s">
        <v>329</v>
      </c>
      <c r="M10" s="30"/>
      <c r="N10" s="31"/>
      <c r="O10" s="29" t="s">
        <v>354</v>
      </c>
      <c r="P10" s="30"/>
      <c r="Q10" s="31"/>
      <c r="R10" s="29" t="s">
        <v>355</v>
      </c>
      <c r="S10" s="30"/>
      <c r="T10" s="31"/>
    </row>
    <row r="11" spans="1:20" x14ac:dyDescent="0.15">
      <c r="A11" s="4"/>
      <c r="B11" s="4" t="s">
        <v>330</v>
      </c>
      <c r="C11" s="4" t="s">
        <v>331</v>
      </c>
      <c r="D11" s="4" t="s">
        <v>332</v>
      </c>
      <c r="E11" s="4" t="s">
        <v>333</v>
      </c>
      <c r="F11" s="4" t="s">
        <v>334</v>
      </c>
      <c r="G11" s="4" t="s">
        <v>335</v>
      </c>
      <c r="H11" s="4" t="s">
        <v>336</v>
      </c>
      <c r="I11" s="4" t="s">
        <v>337</v>
      </c>
      <c r="J11" s="4" t="s">
        <v>338</v>
      </c>
      <c r="K11" s="4" t="s">
        <v>339</v>
      </c>
      <c r="L11" s="24" t="s">
        <v>347</v>
      </c>
      <c r="M11" s="24" t="s">
        <v>348</v>
      </c>
      <c r="N11" s="24" t="s">
        <v>350</v>
      </c>
      <c r="O11" s="24" t="s">
        <v>351</v>
      </c>
      <c r="P11" s="24" t="s">
        <v>352</v>
      </c>
      <c r="Q11" s="24" t="s">
        <v>353</v>
      </c>
      <c r="R11" s="24" t="s">
        <v>356</v>
      </c>
      <c r="S11" s="24" t="s">
        <v>357</v>
      </c>
      <c r="T11" s="24" t="s">
        <v>358</v>
      </c>
    </row>
    <row r="12" spans="1:20" x14ac:dyDescent="0.15">
      <c r="A12" s="4" t="s">
        <v>85</v>
      </c>
      <c r="B12" s="4">
        <v>0.67</v>
      </c>
      <c r="C12" s="4">
        <v>1.39</v>
      </c>
      <c r="D12" s="4">
        <v>155.77000000000001</v>
      </c>
      <c r="E12" s="4">
        <v>63.09</v>
      </c>
      <c r="F12" s="4">
        <v>52.38</v>
      </c>
      <c r="G12" s="4">
        <v>63.76</v>
      </c>
      <c r="H12" s="4">
        <v>100.02</v>
      </c>
      <c r="I12" s="4">
        <v>59.11</v>
      </c>
      <c r="J12" s="4">
        <v>59.07</v>
      </c>
      <c r="K12" s="4">
        <v>67.84</v>
      </c>
      <c r="L12" s="27"/>
      <c r="M12" s="27"/>
      <c r="N12" s="27"/>
      <c r="O12" s="4"/>
      <c r="P12" s="4"/>
      <c r="Q12" s="4"/>
      <c r="R12" s="27"/>
      <c r="S12" s="27"/>
      <c r="T12" s="27"/>
    </row>
    <row r="13" spans="1:20" x14ac:dyDescent="0.15">
      <c r="A13" s="4" t="s">
        <v>86</v>
      </c>
      <c r="B13" s="4">
        <v>0.7</v>
      </c>
      <c r="C13" s="4">
        <v>1.38</v>
      </c>
      <c r="D13" s="4">
        <v>160.29</v>
      </c>
      <c r="E13" s="4">
        <v>63.51</v>
      </c>
      <c r="F13" s="4">
        <v>52.86</v>
      </c>
      <c r="G13" s="4">
        <v>64.790000000000006</v>
      </c>
      <c r="H13" s="4">
        <v>99.9</v>
      </c>
      <c r="I13" s="4">
        <v>60.1</v>
      </c>
      <c r="J13" s="4">
        <v>58.74</v>
      </c>
      <c r="K13" s="4">
        <v>68.38</v>
      </c>
      <c r="L13" s="27"/>
      <c r="M13" s="27"/>
      <c r="N13" s="27"/>
      <c r="O13" s="4"/>
      <c r="P13" s="4"/>
      <c r="Q13" s="4"/>
      <c r="R13" s="27"/>
      <c r="S13" s="27"/>
      <c r="T13" s="27"/>
    </row>
    <row r="14" spans="1:20" x14ac:dyDescent="0.15">
      <c r="A14" s="4" t="s">
        <v>87</v>
      </c>
      <c r="B14" s="4">
        <v>0.65</v>
      </c>
      <c r="C14" s="4">
        <v>1.34</v>
      </c>
      <c r="D14" s="4">
        <v>153.16999999999999</v>
      </c>
      <c r="E14" s="4">
        <v>64.11</v>
      </c>
      <c r="F14" s="4">
        <v>53.79</v>
      </c>
      <c r="G14" s="4">
        <v>65.510000000000005</v>
      </c>
      <c r="H14" s="4">
        <v>99.67</v>
      </c>
      <c r="I14" s="4">
        <v>60.43</v>
      </c>
      <c r="J14" s="4">
        <v>60.02</v>
      </c>
      <c r="K14" s="4">
        <v>68.33</v>
      </c>
      <c r="L14" s="27"/>
      <c r="M14" s="27"/>
      <c r="N14" s="27"/>
      <c r="O14" s="4"/>
      <c r="P14" s="4"/>
      <c r="Q14" s="4"/>
      <c r="R14" s="27"/>
      <c r="S14" s="27"/>
      <c r="T14" s="27"/>
    </row>
    <row r="15" spans="1:20" x14ac:dyDescent="0.15">
      <c r="A15" s="4" t="s">
        <v>88</v>
      </c>
      <c r="B15" s="4">
        <v>0.61</v>
      </c>
      <c r="C15" s="4">
        <v>1.33</v>
      </c>
      <c r="D15" s="4">
        <v>142.66999999999999</v>
      </c>
      <c r="E15" s="4">
        <v>64.47</v>
      </c>
      <c r="F15" s="4">
        <v>54.62</v>
      </c>
      <c r="G15" s="4">
        <v>66.31</v>
      </c>
      <c r="H15" s="4">
        <v>99.34</v>
      </c>
      <c r="I15" s="4">
        <v>61.07</v>
      </c>
      <c r="J15" s="4">
        <v>60.76</v>
      </c>
      <c r="K15" s="4">
        <v>69.760000000000005</v>
      </c>
      <c r="L15" s="27"/>
      <c r="M15" s="27"/>
      <c r="N15" s="27"/>
      <c r="O15" s="4"/>
      <c r="P15" s="4"/>
      <c r="Q15" s="4"/>
      <c r="R15" s="27"/>
      <c r="S15" s="27"/>
      <c r="T15" s="27"/>
    </row>
    <row r="16" spans="1:20" x14ac:dyDescent="0.15">
      <c r="A16" s="4" t="s">
        <v>89</v>
      </c>
      <c r="B16" s="4">
        <v>0.62</v>
      </c>
      <c r="C16" s="4">
        <v>1.32</v>
      </c>
      <c r="D16" s="4">
        <v>146.91999999999999</v>
      </c>
      <c r="E16" s="4">
        <v>64.98</v>
      </c>
      <c r="F16" s="4">
        <v>55.49</v>
      </c>
      <c r="G16" s="4">
        <v>66.95</v>
      </c>
      <c r="H16" s="4">
        <v>99.58</v>
      </c>
      <c r="I16" s="4">
        <v>62.41</v>
      </c>
      <c r="J16" s="4">
        <v>61.76</v>
      </c>
      <c r="K16" s="4">
        <v>71.16</v>
      </c>
      <c r="L16" s="27"/>
      <c r="M16" s="27"/>
      <c r="N16" s="27"/>
      <c r="O16" s="4"/>
      <c r="P16" s="4"/>
      <c r="Q16" s="4"/>
      <c r="R16" s="27"/>
      <c r="S16" s="27"/>
      <c r="T16" s="27"/>
    </row>
    <row r="17" spans="1:20" x14ac:dyDescent="0.15">
      <c r="A17" s="4" t="s">
        <v>90</v>
      </c>
      <c r="B17" s="4">
        <v>0.56999999999999995</v>
      </c>
      <c r="C17" s="4">
        <v>1.31</v>
      </c>
      <c r="D17" s="4">
        <v>135.79</v>
      </c>
      <c r="E17" s="4">
        <v>65.47</v>
      </c>
      <c r="F17" s="4">
        <v>56.05</v>
      </c>
      <c r="G17" s="4">
        <v>67.739999999999995</v>
      </c>
      <c r="H17" s="4">
        <v>99.47</v>
      </c>
      <c r="I17" s="4">
        <v>62.99</v>
      </c>
      <c r="J17" s="4">
        <v>62.59</v>
      </c>
      <c r="K17" s="4">
        <v>72.989999999999995</v>
      </c>
      <c r="L17" s="27"/>
      <c r="M17" s="27"/>
      <c r="N17" s="27"/>
      <c r="O17" s="4"/>
      <c r="P17" s="4"/>
      <c r="Q17" s="4"/>
      <c r="R17" s="27"/>
      <c r="S17" s="27"/>
      <c r="T17" s="27"/>
    </row>
    <row r="18" spans="1:20" x14ac:dyDescent="0.15">
      <c r="A18" s="4" t="s">
        <v>91</v>
      </c>
      <c r="B18" s="4">
        <v>0.56000000000000005</v>
      </c>
      <c r="C18" s="4">
        <v>1.27</v>
      </c>
      <c r="D18" s="4">
        <v>128</v>
      </c>
      <c r="E18" s="4">
        <v>66.010000000000005</v>
      </c>
      <c r="F18" s="4">
        <v>56.87</v>
      </c>
      <c r="G18" s="4">
        <v>68.489999999999995</v>
      </c>
      <c r="H18" s="4">
        <v>99.68</v>
      </c>
      <c r="I18" s="4">
        <v>64.040000000000006</v>
      </c>
      <c r="J18" s="4">
        <v>63.54</v>
      </c>
      <c r="K18" s="4">
        <v>74.73</v>
      </c>
      <c r="L18" s="27"/>
      <c r="M18" s="27"/>
      <c r="N18" s="27"/>
      <c r="O18" s="4"/>
      <c r="P18" s="4"/>
      <c r="Q18" s="4"/>
      <c r="R18" s="27"/>
      <c r="S18" s="27"/>
      <c r="T18" s="27"/>
    </row>
    <row r="19" spans="1:20" x14ac:dyDescent="0.15">
      <c r="A19" s="4" t="s">
        <v>92</v>
      </c>
      <c r="B19" s="4">
        <v>0.54</v>
      </c>
      <c r="C19" s="4">
        <v>1.23</v>
      </c>
      <c r="D19" s="4">
        <v>125.61</v>
      </c>
      <c r="E19" s="4">
        <v>66.63</v>
      </c>
      <c r="F19" s="4">
        <v>57.81</v>
      </c>
      <c r="G19" s="4">
        <v>69.02</v>
      </c>
      <c r="H19" s="4">
        <v>99.57</v>
      </c>
      <c r="I19" s="4">
        <v>64.34</v>
      </c>
      <c r="J19" s="4">
        <v>64.290000000000006</v>
      </c>
      <c r="K19" s="4">
        <v>74.62</v>
      </c>
      <c r="L19" s="27"/>
      <c r="M19" s="27"/>
      <c r="N19" s="27"/>
      <c r="O19" s="4"/>
      <c r="P19" s="4"/>
      <c r="Q19" s="4"/>
      <c r="R19" s="27"/>
      <c r="S19" s="27"/>
      <c r="T19" s="27"/>
    </row>
    <row r="20" spans="1:20" x14ac:dyDescent="0.15">
      <c r="A20" s="4" t="s">
        <v>93</v>
      </c>
      <c r="B20" s="4">
        <v>0.59</v>
      </c>
      <c r="C20" s="4">
        <v>1.22</v>
      </c>
      <c r="D20" s="4">
        <v>133.71</v>
      </c>
      <c r="E20" s="4">
        <v>67.38</v>
      </c>
      <c r="F20" s="4">
        <v>58.84</v>
      </c>
      <c r="G20" s="4">
        <v>70.08</v>
      </c>
      <c r="H20" s="4">
        <v>99.85</v>
      </c>
      <c r="I20" s="4">
        <v>65.239999999999995</v>
      </c>
      <c r="J20" s="4">
        <v>64.47</v>
      </c>
      <c r="K20" s="4">
        <v>76.290000000000006</v>
      </c>
      <c r="L20" s="27"/>
      <c r="M20" s="27"/>
      <c r="N20" s="27"/>
      <c r="O20" s="4"/>
      <c r="P20" s="4"/>
      <c r="Q20" s="4"/>
      <c r="R20" s="27"/>
      <c r="S20" s="27"/>
      <c r="T20" s="27"/>
    </row>
    <row r="21" spans="1:20" x14ac:dyDescent="0.15">
      <c r="A21" s="4" t="s">
        <v>94</v>
      </c>
      <c r="B21" s="4">
        <v>0.56000000000000005</v>
      </c>
      <c r="C21" s="4">
        <v>1.21</v>
      </c>
      <c r="D21" s="4">
        <v>125.28</v>
      </c>
      <c r="E21" s="4">
        <v>67.900000000000006</v>
      </c>
      <c r="F21" s="4">
        <v>60.25</v>
      </c>
      <c r="G21" s="4">
        <v>70.900000000000006</v>
      </c>
      <c r="H21" s="4">
        <v>100.23</v>
      </c>
      <c r="I21" s="4">
        <v>65.7</v>
      </c>
      <c r="J21" s="4">
        <v>65.010000000000005</v>
      </c>
      <c r="K21" s="4">
        <v>77.09</v>
      </c>
      <c r="L21" s="27"/>
      <c r="M21" s="27"/>
      <c r="N21" s="27"/>
      <c r="O21" s="4"/>
      <c r="P21" s="4"/>
      <c r="Q21" s="4"/>
      <c r="R21" s="27"/>
      <c r="S21" s="27"/>
      <c r="T21" s="27"/>
    </row>
    <row r="22" spans="1:20" x14ac:dyDescent="0.15">
      <c r="A22" s="4" t="s">
        <v>95</v>
      </c>
      <c r="B22" s="4">
        <v>0.56999999999999995</v>
      </c>
      <c r="C22" s="4">
        <v>1.19</v>
      </c>
      <c r="D22" s="4">
        <v>128.44999999999999</v>
      </c>
      <c r="E22" s="4">
        <v>68.66</v>
      </c>
      <c r="F22" s="4">
        <v>61.26</v>
      </c>
      <c r="G22" s="4">
        <v>71.52</v>
      </c>
      <c r="H22" s="4">
        <v>100.85</v>
      </c>
      <c r="I22" s="4">
        <v>65.95</v>
      </c>
      <c r="J22" s="4">
        <v>65.7</v>
      </c>
      <c r="K22" s="4">
        <v>79.17</v>
      </c>
      <c r="L22" s="27"/>
      <c r="M22" s="27"/>
      <c r="N22" s="27"/>
      <c r="O22" s="4"/>
      <c r="P22" s="4"/>
      <c r="Q22" s="4"/>
      <c r="R22" s="27"/>
      <c r="S22" s="27"/>
      <c r="T22" s="27"/>
    </row>
    <row r="23" spans="1:20" x14ac:dyDescent="0.15">
      <c r="A23" s="4" t="s">
        <v>96</v>
      </c>
      <c r="B23" s="4">
        <v>0.62</v>
      </c>
      <c r="C23" s="4">
        <v>1.19</v>
      </c>
      <c r="D23" s="4">
        <v>138.07</v>
      </c>
      <c r="E23" s="4">
        <v>69.34</v>
      </c>
      <c r="F23" s="4">
        <v>61.84</v>
      </c>
      <c r="G23" s="4">
        <v>72.63</v>
      </c>
      <c r="H23" s="4">
        <v>101.81</v>
      </c>
      <c r="I23" s="4">
        <v>66.36</v>
      </c>
      <c r="J23" s="4">
        <v>66</v>
      </c>
      <c r="K23" s="4">
        <v>78.14</v>
      </c>
      <c r="L23" s="27"/>
      <c r="M23" s="27"/>
      <c r="N23" s="27"/>
      <c r="O23" s="4"/>
      <c r="P23" s="4"/>
      <c r="Q23" s="4"/>
      <c r="R23" s="27"/>
      <c r="S23" s="27"/>
      <c r="T23" s="27"/>
    </row>
    <row r="24" spans="1:20" x14ac:dyDescent="0.15">
      <c r="A24" s="4" t="s">
        <v>97</v>
      </c>
      <c r="B24" s="4">
        <v>0.63</v>
      </c>
      <c r="C24" s="4">
        <v>1.18</v>
      </c>
      <c r="D24" s="4">
        <v>142.29</v>
      </c>
      <c r="E24" s="4">
        <v>69.790000000000006</v>
      </c>
      <c r="F24" s="4">
        <v>63.25</v>
      </c>
      <c r="G24" s="4">
        <v>73.33</v>
      </c>
      <c r="H24" s="4">
        <v>102.43</v>
      </c>
      <c r="I24" s="4">
        <v>66.430000000000007</v>
      </c>
      <c r="J24" s="4">
        <v>66.13</v>
      </c>
      <c r="K24" s="4">
        <v>79.5</v>
      </c>
      <c r="L24" s="27"/>
      <c r="M24" s="27"/>
      <c r="N24" s="27"/>
      <c r="O24" s="4"/>
      <c r="P24" s="4"/>
      <c r="Q24" s="4"/>
      <c r="R24" s="27"/>
      <c r="S24" s="27"/>
      <c r="T24" s="27"/>
    </row>
    <row r="25" spans="1:20" x14ac:dyDescent="0.15">
      <c r="A25" s="4" t="s">
        <v>98</v>
      </c>
      <c r="B25" s="4">
        <v>0.63</v>
      </c>
      <c r="C25" s="4">
        <v>1.17</v>
      </c>
      <c r="D25" s="4">
        <v>143.04</v>
      </c>
      <c r="E25" s="4">
        <v>70.260000000000005</v>
      </c>
      <c r="F25" s="4">
        <v>64.58</v>
      </c>
      <c r="G25" s="4">
        <v>73.680000000000007</v>
      </c>
      <c r="H25" s="4">
        <v>103.01</v>
      </c>
      <c r="I25" s="4">
        <v>66.5</v>
      </c>
      <c r="J25" s="4">
        <v>66.22</v>
      </c>
      <c r="K25" s="4">
        <v>81.97</v>
      </c>
      <c r="L25" s="27"/>
      <c r="M25" s="27"/>
      <c r="N25" s="27"/>
      <c r="O25" s="4"/>
      <c r="P25" s="4"/>
      <c r="Q25" s="4"/>
      <c r="R25" s="27"/>
      <c r="S25" s="27"/>
      <c r="T25" s="27"/>
    </row>
    <row r="26" spans="1:20" x14ac:dyDescent="0.15">
      <c r="A26" s="4" t="s">
        <v>99</v>
      </c>
      <c r="B26" s="4">
        <v>0.6</v>
      </c>
      <c r="C26" s="4">
        <v>1.18</v>
      </c>
      <c r="D26" s="4">
        <v>147.9</v>
      </c>
      <c r="E26" s="4">
        <v>71.11</v>
      </c>
      <c r="F26" s="4">
        <v>65.5</v>
      </c>
      <c r="G26" s="4">
        <v>74.13</v>
      </c>
      <c r="H26" s="4">
        <v>103.47</v>
      </c>
      <c r="I26" s="4">
        <v>67.06</v>
      </c>
      <c r="J26" s="4">
        <v>66.7</v>
      </c>
      <c r="K26" s="4">
        <v>81.58</v>
      </c>
      <c r="L26" s="27"/>
      <c r="M26" s="27"/>
      <c r="N26" s="27"/>
      <c r="O26" s="4"/>
      <c r="P26" s="4"/>
      <c r="Q26" s="4"/>
      <c r="R26" s="27"/>
      <c r="S26" s="27"/>
      <c r="T26" s="27"/>
    </row>
    <row r="27" spans="1:20" x14ac:dyDescent="0.15">
      <c r="A27" s="4" t="s">
        <v>100</v>
      </c>
      <c r="B27" s="4">
        <v>0.6</v>
      </c>
      <c r="C27" s="4">
        <v>1.17</v>
      </c>
      <c r="D27" s="4">
        <v>155.25</v>
      </c>
      <c r="E27" s="4">
        <v>71.930000000000007</v>
      </c>
      <c r="F27" s="4">
        <v>66.98</v>
      </c>
      <c r="G27" s="4">
        <v>74.89</v>
      </c>
      <c r="H27" s="4">
        <v>104.04</v>
      </c>
      <c r="I27" s="4">
        <v>67.41</v>
      </c>
      <c r="J27" s="4">
        <v>66.42</v>
      </c>
      <c r="K27" s="4">
        <v>84.15</v>
      </c>
      <c r="L27" s="27"/>
      <c r="M27" s="27"/>
      <c r="N27" s="27"/>
      <c r="O27" s="4"/>
      <c r="P27" s="4"/>
      <c r="Q27" s="4"/>
      <c r="R27" s="27"/>
      <c r="S27" s="27"/>
      <c r="T27" s="27"/>
    </row>
    <row r="28" spans="1:20" x14ac:dyDescent="0.15">
      <c r="A28" s="4" t="s">
        <v>101</v>
      </c>
      <c r="B28" s="4">
        <v>0.54</v>
      </c>
      <c r="C28" s="4">
        <v>1.1499999999999999</v>
      </c>
      <c r="D28" s="4">
        <v>145.22999999999999</v>
      </c>
      <c r="E28" s="4">
        <v>72.59</v>
      </c>
      <c r="F28" s="4">
        <v>68.77</v>
      </c>
      <c r="G28" s="4">
        <v>75.489999999999995</v>
      </c>
      <c r="H28" s="4">
        <v>104.29</v>
      </c>
      <c r="I28" s="4">
        <v>66.61</v>
      </c>
      <c r="J28" s="4">
        <v>66</v>
      </c>
      <c r="K28" s="4">
        <v>85.56</v>
      </c>
      <c r="L28" s="27"/>
      <c r="M28" s="27"/>
      <c r="N28" s="27"/>
      <c r="O28" s="4"/>
      <c r="P28" s="4"/>
      <c r="Q28" s="4"/>
      <c r="R28" s="27"/>
      <c r="S28" s="27"/>
      <c r="T28" s="27"/>
    </row>
    <row r="29" spans="1:20" x14ac:dyDescent="0.15">
      <c r="A29" s="4" t="s">
        <v>102</v>
      </c>
      <c r="B29" s="4">
        <v>0.51</v>
      </c>
      <c r="C29" s="4">
        <v>1.1599999999999999</v>
      </c>
      <c r="D29" s="4">
        <v>130.79</v>
      </c>
      <c r="E29" s="4">
        <v>73.180000000000007</v>
      </c>
      <c r="F29" s="4">
        <v>69.12</v>
      </c>
      <c r="G29" s="4">
        <v>75.930000000000007</v>
      </c>
      <c r="H29" s="4">
        <v>105.47</v>
      </c>
      <c r="I29" s="4">
        <v>66.23</v>
      </c>
      <c r="J29" s="4">
        <v>65.44</v>
      </c>
      <c r="K29" s="4">
        <v>85.4</v>
      </c>
      <c r="L29" s="27"/>
      <c r="M29" s="27"/>
      <c r="N29" s="27"/>
      <c r="O29" s="4"/>
      <c r="P29" s="4"/>
      <c r="Q29" s="4"/>
      <c r="R29" s="27"/>
      <c r="S29" s="27"/>
      <c r="T29" s="27"/>
    </row>
    <row r="30" spans="1:20" x14ac:dyDescent="0.15">
      <c r="A30" s="4" t="s">
        <v>103</v>
      </c>
      <c r="B30" s="4">
        <v>0.52</v>
      </c>
      <c r="C30" s="4">
        <v>1.1599999999999999</v>
      </c>
      <c r="D30" s="4">
        <v>133.85</v>
      </c>
      <c r="E30" s="4">
        <v>73.959999999999994</v>
      </c>
      <c r="F30" s="4">
        <v>70.459999999999994</v>
      </c>
      <c r="G30" s="4">
        <v>76.87</v>
      </c>
      <c r="H30" s="4">
        <v>106.2</v>
      </c>
      <c r="I30" s="4">
        <v>66.17</v>
      </c>
      <c r="J30" s="4">
        <v>64.45</v>
      </c>
      <c r="K30" s="4">
        <v>86.14</v>
      </c>
      <c r="L30" s="27"/>
      <c r="M30" s="27"/>
      <c r="N30" s="27"/>
      <c r="O30" s="4"/>
      <c r="P30" s="4"/>
      <c r="Q30" s="4"/>
      <c r="R30" s="27"/>
      <c r="S30" s="27"/>
      <c r="T30" s="27"/>
    </row>
    <row r="31" spans="1:20" x14ac:dyDescent="0.15">
      <c r="A31" s="4" t="s">
        <v>104</v>
      </c>
      <c r="B31" s="4">
        <v>0.59</v>
      </c>
      <c r="C31" s="4">
        <v>1.1499999999999999</v>
      </c>
      <c r="D31" s="4">
        <v>138.31</v>
      </c>
      <c r="E31" s="4">
        <v>74.55</v>
      </c>
      <c r="F31" s="4">
        <v>71.55</v>
      </c>
      <c r="G31" s="4">
        <v>77.38</v>
      </c>
      <c r="H31" s="4">
        <v>106.8</v>
      </c>
      <c r="I31" s="4">
        <v>65.95</v>
      </c>
      <c r="J31" s="4">
        <v>64.63</v>
      </c>
      <c r="K31" s="4">
        <v>87.16</v>
      </c>
      <c r="L31" s="27"/>
      <c r="M31" s="27"/>
      <c r="N31" s="27"/>
      <c r="O31" s="4"/>
      <c r="P31" s="4"/>
      <c r="Q31" s="4"/>
      <c r="R31" s="27"/>
      <c r="S31" s="27"/>
      <c r="T31" s="27"/>
    </row>
    <row r="32" spans="1:20" x14ac:dyDescent="0.15">
      <c r="A32" s="4" t="s">
        <v>105</v>
      </c>
      <c r="B32" s="4">
        <v>0.59</v>
      </c>
      <c r="C32" s="4">
        <v>1.1399999999999999</v>
      </c>
      <c r="D32" s="4">
        <v>137.16</v>
      </c>
      <c r="E32" s="4">
        <v>75.13</v>
      </c>
      <c r="F32" s="4">
        <v>72.400000000000006</v>
      </c>
      <c r="G32" s="4">
        <v>77.569999999999993</v>
      </c>
      <c r="H32" s="4">
        <v>107.22</v>
      </c>
      <c r="I32" s="4">
        <v>65.7</v>
      </c>
      <c r="J32" s="4">
        <v>64.86</v>
      </c>
      <c r="K32" s="4">
        <v>86.97</v>
      </c>
      <c r="L32" s="27"/>
      <c r="M32" s="27"/>
      <c r="N32" s="27"/>
      <c r="O32" s="4"/>
      <c r="P32" s="4"/>
      <c r="Q32" s="4"/>
      <c r="R32" s="27"/>
      <c r="S32" s="27"/>
      <c r="T32" s="27"/>
    </row>
    <row r="33" spans="1:20" x14ac:dyDescent="0.15">
      <c r="A33" s="4" t="s">
        <v>106</v>
      </c>
      <c r="B33" s="4">
        <v>0.56000000000000005</v>
      </c>
      <c r="C33" s="4">
        <v>1.1299999999999999</v>
      </c>
      <c r="D33" s="4">
        <v>129.5</v>
      </c>
      <c r="E33" s="4">
        <v>75.569999999999993</v>
      </c>
      <c r="F33" s="4">
        <v>73.400000000000006</v>
      </c>
      <c r="G33" s="4">
        <v>77.48</v>
      </c>
      <c r="H33" s="4">
        <v>108.08</v>
      </c>
      <c r="I33" s="4">
        <v>65.77</v>
      </c>
      <c r="J33" s="4">
        <v>65.099999999999994</v>
      </c>
      <c r="K33" s="4">
        <v>87.58</v>
      </c>
      <c r="L33" s="27"/>
      <c r="M33" s="27"/>
      <c r="N33" s="27"/>
      <c r="O33" s="4"/>
      <c r="P33" s="4"/>
      <c r="Q33" s="4"/>
      <c r="R33" s="27"/>
      <c r="S33" s="27"/>
      <c r="T33" s="27"/>
    </row>
    <row r="34" spans="1:20" x14ac:dyDescent="0.15">
      <c r="A34" s="4" t="s">
        <v>107</v>
      </c>
      <c r="B34" s="4">
        <v>0.56000000000000005</v>
      </c>
      <c r="C34" s="4">
        <v>1.18</v>
      </c>
      <c r="D34" s="4">
        <v>128.43</v>
      </c>
      <c r="E34" s="4">
        <v>75.95</v>
      </c>
      <c r="F34" s="4">
        <v>74.25</v>
      </c>
      <c r="G34" s="4">
        <v>77.89</v>
      </c>
      <c r="H34" s="4">
        <v>108.3</v>
      </c>
      <c r="I34" s="4">
        <v>65.86</v>
      </c>
      <c r="J34" s="4">
        <v>65</v>
      </c>
      <c r="K34" s="4">
        <v>87.61</v>
      </c>
      <c r="L34" s="27"/>
      <c r="M34" s="27"/>
      <c r="N34" s="27"/>
      <c r="O34" s="4"/>
      <c r="P34" s="4"/>
      <c r="Q34" s="4"/>
      <c r="R34" s="27"/>
      <c r="S34" s="27"/>
      <c r="T34" s="27"/>
    </row>
    <row r="35" spans="1:20" x14ac:dyDescent="0.15">
      <c r="A35" s="4" t="s">
        <v>108</v>
      </c>
      <c r="B35" s="4">
        <v>0.55000000000000004</v>
      </c>
      <c r="C35" s="4">
        <v>1.19</v>
      </c>
      <c r="D35" s="4">
        <v>130.30000000000001</v>
      </c>
      <c r="E35" s="4">
        <v>76.42</v>
      </c>
      <c r="F35" s="4">
        <v>74.849999999999994</v>
      </c>
      <c r="G35" s="4">
        <v>78.17</v>
      </c>
      <c r="H35" s="4">
        <v>108.96</v>
      </c>
      <c r="I35" s="4">
        <v>65.7</v>
      </c>
      <c r="J35" s="4">
        <v>65.19</v>
      </c>
      <c r="K35" s="4">
        <v>87.92</v>
      </c>
      <c r="L35" s="27"/>
      <c r="M35" s="27"/>
      <c r="N35" s="27"/>
      <c r="O35" s="4"/>
      <c r="P35" s="4"/>
      <c r="Q35" s="4"/>
      <c r="R35" s="27"/>
      <c r="S35" s="27"/>
      <c r="T35" s="27"/>
    </row>
    <row r="36" spans="1:20" x14ac:dyDescent="0.15">
      <c r="A36" s="4" t="s">
        <v>109</v>
      </c>
      <c r="B36" s="4">
        <v>0.53</v>
      </c>
      <c r="C36" s="4">
        <v>1.2</v>
      </c>
      <c r="D36" s="4">
        <v>124.89</v>
      </c>
      <c r="E36" s="4">
        <v>76.78</v>
      </c>
      <c r="F36" s="4">
        <v>74.42</v>
      </c>
      <c r="G36" s="4">
        <v>78.59</v>
      </c>
      <c r="H36" s="4">
        <v>108.84</v>
      </c>
      <c r="I36" s="4">
        <v>66.02</v>
      </c>
      <c r="J36" s="4">
        <v>65.430000000000007</v>
      </c>
      <c r="K36" s="4">
        <v>88.02</v>
      </c>
      <c r="L36" s="27"/>
      <c r="M36" s="27"/>
      <c r="N36" s="27"/>
      <c r="O36" s="4"/>
      <c r="P36" s="4"/>
      <c r="Q36" s="4"/>
      <c r="R36" s="27"/>
      <c r="S36" s="27"/>
      <c r="T36" s="27"/>
    </row>
    <row r="37" spans="1:20" x14ac:dyDescent="0.15">
      <c r="A37" s="4" t="s">
        <v>110</v>
      </c>
      <c r="B37" s="4">
        <v>0.63</v>
      </c>
      <c r="C37" s="4">
        <v>1.26</v>
      </c>
      <c r="D37" s="4">
        <v>122.98</v>
      </c>
      <c r="E37" s="4">
        <v>77.209999999999994</v>
      </c>
      <c r="F37" s="4">
        <v>75.099999999999994</v>
      </c>
      <c r="G37" s="4">
        <v>78.73</v>
      </c>
      <c r="H37" s="4">
        <v>109.02</v>
      </c>
      <c r="I37" s="4">
        <v>66.39</v>
      </c>
      <c r="J37" s="4">
        <v>65.680000000000007</v>
      </c>
      <c r="K37" s="4">
        <v>87.46</v>
      </c>
      <c r="L37" s="27"/>
      <c r="M37" s="27"/>
      <c r="N37" s="27"/>
      <c r="O37" s="4"/>
      <c r="P37" s="4"/>
      <c r="Q37" s="4"/>
      <c r="R37" s="27"/>
      <c r="S37" s="27"/>
      <c r="T37" s="27"/>
    </row>
    <row r="38" spans="1:20" x14ac:dyDescent="0.15">
      <c r="A38" s="4" t="s">
        <v>111</v>
      </c>
      <c r="B38" s="4">
        <v>0.68</v>
      </c>
      <c r="C38" s="4">
        <v>1.26</v>
      </c>
      <c r="D38" s="4">
        <v>121.01</v>
      </c>
      <c r="E38" s="4">
        <v>77.680000000000007</v>
      </c>
      <c r="F38" s="4">
        <v>76.209999999999994</v>
      </c>
      <c r="G38" s="4">
        <v>78.92</v>
      </c>
      <c r="H38" s="4">
        <v>109.37</v>
      </c>
      <c r="I38" s="4">
        <v>66.790000000000006</v>
      </c>
      <c r="J38" s="4">
        <v>66.17</v>
      </c>
      <c r="K38" s="4">
        <v>88.44</v>
      </c>
      <c r="L38" s="27"/>
      <c r="M38" s="27"/>
      <c r="N38" s="27"/>
      <c r="O38" s="4"/>
      <c r="P38" s="4"/>
      <c r="Q38" s="4"/>
      <c r="R38" s="27"/>
      <c r="S38" s="27"/>
      <c r="T38" s="27"/>
    </row>
    <row r="39" spans="1:20" x14ac:dyDescent="0.15">
      <c r="A39" s="4" t="s">
        <v>112</v>
      </c>
      <c r="B39" s="4">
        <v>0.65</v>
      </c>
      <c r="C39" s="4">
        <v>1.27</v>
      </c>
      <c r="D39" s="4">
        <v>110.06</v>
      </c>
      <c r="E39" s="4">
        <v>78.11</v>
      </c>
      <c r="F39" s="4">
        <v>76.34</v>
      </c>
      <c r="G39" s="4">
        <v>79.55</v>
      </c>
      <c r="H39" s="4">
        <v>108.89</v>
      </c>
      <c r="I39" s="4">
        <v>67.099999999999994</v>
      </c>
      <c r="J39" s="4">
        <v>66.599999999999994</v>
      </c>
      <c r="K39" s="4">
        <v>87.88</v>
      </c>
      <c r="L39" s="27"/>
      <c r="M39" s="27"/>
      <c r="N39" s="27"/>
      <c r="O39" s="4"/>
      <c r="P39" s="4"/>
      <c r="Q39" s="4"/>
      <c r="R39" s="27"/>
      <c r="S39" s="27"/>
      <c r="T39" s="27"/>
    </row>
    <row r="40" spans="1:20" x14ac:dyDescent="0.15">
      <c r="A40" s="4" t="s">
        <v>113</v>
      </c>
      <c r="B40" s="4">
        <v>0.66</v>
      </c>
      <c r="C40" s="4">
        <v>1.3</v>
      </c>
      <c r="D40" s="4">
        <v>105.58</v>
      </c>
      <c r="E40" s="4">
        <v>78.47</v>
      </c>
      <c r="F40" s="4">
        <v>77.09</v>
      </c>
      <c r="G40" s="4">
        <v>79.56</v>
      </c>
      <c r="H40" s="4">
        <v>109.39</v>
      </c>
      <c r="I40" s="4">
        <v>67.680000000000007</v>
      </c>
      <c r="J40" s="4">
        <v>67.02</v>
      </c>
      <c r="K40" s="4">
        <v>87.25</v>
      </c>
      <c r="L40" s="27"/>
      <c r="M40" s="27"/>
      <c r="N40" s="27"/>
      <c r="O40" s="4"/>
      <c r="P40" s="4"/>
      <c r="Q40" s="4"/>
      <c r="R40" s="27"/>
      <c r="S40" s="27"/>
      <c r="T40" s="27"/>
    </row>
    <row r="41" spans="1:20" x14ac:dyDescent="0.15">
      <c r="A41" s="4" t="s">
        <v>114</v>
      </c>
      <c r="B41" s="4">
        <v>0.67</v>
      </c>
      <c r="C41" s="4">
        <v>1.32</v>
      </c>
      <c r="D41" s="4">
        <v>108.14</v>
      </c>
      <c r="E41" s="4">
        <v>78.900000000000006</v>
      </c>
      <c r="F41" s="4">
        <v>77.55</v>
      </c>
      <c r="G41" s="4">
        <v>79.84</v>
      </c>
      <c r="H41" s="4">
        <v>109.47</v>
      </c>
      <c r="I41" s="4">
        <v>68.260000000000005</v>
      </c>
      <c r="J41" s="4">
        <v>67.63</v>
      </c>
      <c r="K41" s="4">
        <v>87.8</v>
      </c>
      <c r="L41" s="27"/>
      <c r="M41" s="27"/>
      <c r="N41" s="27"/>
      <c r="O41" s="4"/>
      <c r="P41" s="4"/>
      <c r="Q41" s="4"/>
      <c r="R41" s="27"/>
      <c r="S41" s="27"/>
      <c r="T41" s="27"/>
    </row>
    <row r="42" spans="1:20" x14ac:dyDescent="0.15">
      <c r="A42" s="4" t="s">
        <v>115</v>
      </c>
      <c r="B42" s="4">
        <v>0.67</v>
      </c>
      <c r="C42" s="4">
        <v>1.34</v>
      </c>
      <c r="D42" s="4">
        <v>107.62</v>
      </c>
      <c r="E42" s="4">
        <v>79.31</v>
      </c>
      <c r="F42" s="4">
        <v>77.819999999999993</v>
      </c>
      <c r="G42" s="4">
        <v>79.900000000000006</v>
      </c>
      <c r="H42" s="4">
        <v>111.15</v>
      </c>
      <c r="I42" s="4">
        <v>68.989999999999995</v>
      </c>
      <c r="J42" s="4">
        <v>68.64</v>
      </c>
      <c r="K42" s="4">
        <v>88.39</v>
      </c>
      <c r="L42" s="27"/>
      <c r="M42" s="27"/>
      <c r="N42" s="27"/>
      <c r="O42" s="4"/>
      <c r="P42" s="4"/>
      <c r="Q42" s="4"/>
      <c r="R42" s="27"/>
      <c r="S42" s="27"/>
      <c r="T42" s="27"/>
    </row>
    <row r="43" spans="1:20" x14ac:dyDescent="0.15">
      <c r="A43" s="4" t="s">
        <v>116</v>
      </c>
      <c r="B43" s="4">
        <v>0.67</v>
      </c>
      <c r="C43" s="4">
        <v>1.38</v>
      </c>
      <c r="D43" s="4">
        <v>103.33</v>
      </c>
      <c r="E43" s="4">
        <v>79.69</v>
      </c>
      <c r="F43" s="4">
        <v>77.63</v>
      </c>
      <c r="G43" s="4">
        <v>79.959999999999994</v>
      </c>
      <c r="H43" s="4">
        <v>110.55</v>
      </c>
      <c r="I43" s="4">
        <v>69.97</v>
      </c>
      <c r="J43" s="4">
        <v>69.67</v>
      </c>
      <c r="K43" s="4">
        <v>88.4</v>
      </c>
      <c r="L43" s="27"/>
      <c r="M43" s="27"/>
      <c r="N43" s="27"/>
      <c r="O43" s="4"/>
      <c r="P43" s="4"/>
      <c r="Q43" s="4"/>
      <c r="R43" s="27"/>
      <c r="S43" s="27"/>
      <c r="T43" s="27"/>
    </row>
    <row r="44" spans="1:20" x14ac:dyDescent="0.15">
      <c r="A44" s="4" t="s">
        <v>117</v>
      </c>
      <c r="B44" s="4">
        <v>0.65</v>
      </c>
      <c r="C44" s="4">
        <v>1.37</v>
      </c>
      <c r="D44" s="4">
        <v>99.05</v>
      </c>
      <c r="E44" s="4">
        <v>80.16</v>
      </c>
      <c r="F44" s="4">
        <v>77.66</v>
      </c>
      <c r="G44" s="4">
        <v>80.66</v>
      </c>
      <c r="H44" s="4">
        <v>111.25</v>
      </c>
      <c r="I44" s="4">
        <v>70.95</v>
      </c>
      <c r="J44" s="4">
        <v>70.650000000000006</v>
      </c>
      <c r="K44" s="4">
        <v>89.22</v>
      </c>
      <c r="L44" s="27"/>
      <c r="M44" s="27"/>
      <c r="N44" s="27"/>
      <c r="O44" s="4"/>
      <c r="P44" s="4"/>
      <c r="Q44" s="4"/>
      <c r="R44" s="27"/>
      <c r="S44" s="27"/>
      <c r="T44" s="27"/>
    </row>
    <row r="45" spans="1:20" x14ac:dyDescent="0.15">
      <c r="A45" s="4" t="s">
        <v>118</v>
      </c>
      <c r="B45" s="4">
        <v>0.63</v>
      </c>
      <c r="C45" s="4">
        <v>1.37</v>
      </c>
      <c r="D45" s="4">
        <v>98.83</v>
      </c>
      <c r="E45" s="4">
        <v>80.58</v>
      </c>
      <c r="F45" s="4">
        <v>78.94</v>
      </c>
      <c r="G45" s="4">
        <v>80.989999999999995</v>
      </c>
      <c r="H45" s="4">
        <v>111</v>
      </c>
      <c r="I45" s="4">
        <v>71.47</v>
      </c>
      <c r="J45" s="4">
        <v>71.290000000000006</v>
      </c>
      <c r="K45" s="4">
        <v>88.55</v>
      </c>
      <c r="L45" s="27"/>
      <c r="M45" s="27"/>
      <c r="N45" s="27"/>
      <c r="O45" s="4"/>
      <c r="P45" s="4"/>
      <c r="Q45" s="4"/>
      <c r="R45" s="27"/>
      <c r="S45" s="27"/>
      <c r="T45" s="27"/>
    </row>
    <row r="46" spans="1:20" x14ac:dyDescent="0.15">
      <c r="A46" s="4" t="s">
        <v>119</v>
      </c>
      <c r="B46" s="4">
        <v>0.63</v>
      </c>
      <c r="C46" s="4">
        <v>1.41</v>
      </c>
      <c r="D46" s="4">
        <v>96.26</v>
      </c>
      <c r="E46" s="4">
        <v>81.040000000000006</v>
      </c>
      <c r="F46" s="4">
        <v>80.39</v>
      </c>
      <c r="G46" s="4">
        <v>81.430000000000007</v>
      </c>
      <c r="H46" s="4">
        <v>109.97</v>
      </c>
      <c r="I46" s="4">
        <v>71.7</v>
      </c>
      <c r="J46" s="4">
        <v>71.95</v>
      </c>
      <c r="K46" s="4">
        <v>89.37</v>
      </c>
      <c r="L46" s="27"/>
      <c r="M46" s="27"/>
      <c r="N46" s="27"/>
      <c r="O46" s="4"/>
      <c r="P46" s="4"/>
      <c r="Q46" s="4"/>
      <c r="R46" s="27"/>
      <c r="S46" s="27"/>
      <c r="T46" s="27"/>
    </row>
    <row r="47" spans="1:20" x14ac:dyDescent="0.15">
      <c r="A47" s="4" t="s">
        <v>120</v>
      </c>
      <c r="B47" s="4">
        <v>0.63</v>
      </c>
      <c r="C47" s="4">
        <v>1.37</v>
      </c>
      <c r="D47" s="4">
        <v>84.43</v>
      </c>
      <c r="E47" s="4">
        <v>81.400000000000006</v>
      </c>
      <c r="F47" s="4">
        <v>80.900000000000006</v>
      </c>
      <c r="G47" s="4">
        <v>82.07</v>
      </c>
      <c r="H47" s="4">
        <v>110.45</v>
      </c>
      <c r="I47" s="4">
        <v>72.08</v>
      </c>
      <c r="J47" s="4">
        <v>71.94</v>
      </c>
      <c r="K47" s="4">
        <v>90.06</v>
      </c>
      <c r="L47" s="27"/>
      <c r="M47" s="27"/>
      <c r="N47" s="27"/>
      <c r="O47" s="4"/>
      <c r="P47" s="4"/>
      <c r="Q47" s="4"/>
      <c r="R47" s="27"/>
      <c r="S47" s="27"/>
      <c r="T47" s="27"/>
    </row>
    <row r="48" spans="1:20" x14ac:dyDescent="0.15">
      <c r="A48" s="4" t="s">
        <v>121</v>
      </c>
      <c r="B48" s="4">
        <v>0.64</v>
      </c>
      <c r="C48" s="4">
        <v>1.36</v>
      </c>
      <c r="D48" s="4">
        <v>94.09</v>
      </c>
      <c r="E48" s="4">
        <v>81.78</v>
      </c>
      <c r="F48" s="4">
        <v>81.13</v>
      </c>
      <c r="G48" s="4">
        <v>82.53</v>
      </c>
      <c r="H48" s="4">
        <v>110.18</v>
      </c>
      <c r="I48" s="4">
        <v>72.92</v>
      </c>
      <c r="J48" s="4">
        <v>71.959999999999994</v>
      </c>
      <c r="K48" s="4">
        <v>90.92</v>
      </c>
      <c r="L48" s="27"/>
      <c r="M48" s="27"/>
      <c r="N48" s="27"/>
      <c r="O48" s="4"/>
      <c r="P48" s="4"/>
      <c r="Q48" s="4"/>
      <c r="R48" s="27"/>
      <c r="S48" s="27"/>
      <c r="T48" s="27"/>
    </row>
    <row r="49" spans="1:20" x14ac:dyDescent="0.15">
      <c r="A49" s="4" t="s">
        <v>122</v>
      </c>
      <c r="B49" s="4">
        <v>0.64</v>
      </c>
      <c r="C49" s="4">
        <v>1.36</v>
      </c>
      <c r="D49" s="4">
        <v>101.46</v>
      </c>
      <c r="E49" s="4">
        <v>82.19</v>
      </c>
      <c r="F49" s="4">
        <v>81.739999999999995</v>
      </c>
      <c r="G49" s="4">
        <v>82.76</v>
      </c>
      <c r="H49" s="4">
        <v>110.48</v>
      </c>
      <c r="I49" s="4">
        <v>73.27</v>
      </c>
      <c r="J49" s="4">
        <v>72.28</v>
      </c>
      <c r="K49" s="4">
        <v>90.75</v>
      </c>
      <c r="L49" s="27"/>
      <c r="M49" s="27"/>
      <c r="N49" s="27"/>
      <c r="O49" s="4"/>
      <c r="P49" s="4"/>
      <c r="Q49" s="4"/>
      <c r="R49" s="27"/>
      <c r="S49" s="27"/>
      <c r="T49" s="27"/>
    </row>
    <row r="50" spans="1:20" x14ac:dyDescent="0.15">
      <c r="A50" s="4" t="s">
        <v>123</v>
      </c>
      <c r="B50" s="4">
        <v>0.65</v>
      </c>
      <c r="C50" s="4">
        <v>1.37</v>
      </c>
      <c r="D50" s="4">
        <v>105.79</v>
      </c>
      <c r="E50" s="4">
        <v>82.67</v>
      </c>
      <c r="F50" s="4">
        <v>82.4</v>
      </c>
      <c r="G50" s="4">
        <v>82.78</v>
      </c>
      <c r="H50" s="4">
        <v>109.72</v>
      </c>
      <c r="I50" s="4">
        <v>74.069999999999993</v>
      </c>
      <c r="J50" s="4">
        <v>72.37</v>
      </c>
      <c r="K50" s="4">
        <v>91.64</v>
      </c>
      <c r="L50" s="27"/>
      <c r="M50" s="27"/>
      <c r="N50" s="27"/>
      <c r="O50" s="4"/>
      <c r="P50" s="4"/>
      <c r="Q50" s="4"/>
      <c r="R50" s="27"/>
      <c r="S50" s="27"/>
      <c r="T50" s="27"/>
    </row>
    <row r="51" spans="1:20" x14ac:dyDescent="0.15">
      <c r="A51" s="4" t="s">
        <v>124</v>
      </c>
      <c r="B51" s="4">
        <v>0.66</v>
      </c>
      <c r="C51" s="4">
        <v>1.36</v>
      </c>
      <c r="D51" s="4">
        <v>107.59</v>
      </c>
      <c r="E51" s="4">
        <v>82.99</v>
      </c>
      <c r="F51" s="4">
        <v>83.68</v>
      </c>
      <c r="G51" s="4">
        <v>83.39</v>
      </c>
      <c r="H51" s="4">
        <v>109.81</v>
      </c>
      <c r="I51" s="4">
        <v>74.38</v>
      </c>
      <c r="J51" s="4">
        <v>72.66</v>
      </c>
      <c r="K51" s="4">
        <v>92.5</v>
      </c>
      <c r="L51" s="27"/>
      <c r="M51" s="27"/>
      <c r="N51" s="27"/>
      <c r="O51" s="4"/>
      <c r="P51" s="4"/>
      <c r="Q51" s="4"/>
      <c r="R51" s="27"/>
      <c r="S51" s="27"/>
      <c r="T51" s="27"/>
    </row>
    <row r="52" spans="1:20" x14ac:dyDescent="0.15">
      <c r="A52" s="4" t="s">
        <v>125</v>
      </c>
      <c r="B52" s="4">
        <v>0.64</v>
      </c>
      <c r="C52" s="4">
        <v>1.37</v>
      </c>
      <c r="D52" s="4">
        <v>108.94</v>
      </c>
      <c r="E52" s="4">
        <v>83.25</v>
      </c>
      <c r="F52" s="4">
        <v>84.07</v>
      </c>
      <c r="G52" s="4">
        <v>83.71</v>
      </c>
      <c r="H52" s="4">
        <v>109.55</v>
      </c>
      <c r="I52" s="4">
        <v>74.92</v>
      </c>
      <c r="J52" s="4">
        <v>73.52</v>
      </c>
      <c r="K52" s="4">
        <v>92.71</v>
      </c>
      <c r="L52" s="27"/>
      <c r="M52" s="27"/>
      <c r="N52" s="27"/>
      <c r="O52" s="4"/>
      <c r="P52" s="4"/>
      <c r="Q52" s="4"/>
      <c r="R52" s="27"/>
      <c r="S52" s="27"/>
      <c r="T52" s="27"/>
    </row>
    <row r="53" spans="1:20" x14ac:dyDescent="0.15">
      <c r="A53" s="4" t="s">
        <v>126</v>
      </c>
      <c r="B53" s="4">
        <v>0.61</v>
      </c>
      <c r="C53" s="4">
        <v>1.35</v>
      </c>
      <c r="D53" s="4">
        <v>112.79</v>
      </c>
      <c r="E53" s="4">
        <v>83.71</v>
      </c>
      <c r="F53" s="4">
        <v>83.94</v>
      </c>
      <c r="G53" s="4">
        <v>84.21</v>
      </c>
      <c r="H53" s="4">
        <v>109.35</v>
      </c>
      <c r="I53" s="4">
        <v>75.62</v>
      </c>
      <c r="J53" s="4">
        <v>74.25</v>
      </c>
      <c r="K53" s="4">
        <v>94.05</v>
      </c>
      <c r="L53" s="27"/>
      <c r="M53" s="27"/>
      <c r="N53" s="27"/>
      <c r="O53" s="4"/>
      <c r="P53" s="4"/>
      <c r="Q53" s="4"/>
      <c r="R53" s="27"/>
      <c r="S53" s="27"/>
      <c r="T53" s="27"/>
    </row>
    <row r="54" spans="1:20" x14ac:dyDescent="0.15">
      <c r="A54" s="4" t="s">
        <v>127</v>
      </c>
      <c r="B54" s="4">
        <v>0.61</v>
      </c>
      <c r="C54" s="4">
        <v>1.36</v>
      </c>
      <c r="D54" s="4">
        <v>121.22</v>
      </c>
      <c r="E54" s="4">
        <v>84.25</v>
      </c>
      <c r="F54" s="4">
        <v>84.48</v>
      </c>
      <c r="G54" s="4">
        <v>84.57</v>
      </c>
      <c r="H54" s="4">
        <v>109.18</v>
      </c>
      <c r="I54" s="4">
        <v>76.47</v>
      </c>
      <c r="J54" s="4">
        <v>74.97</v>
      </c>
      <c r="K54" s="4">
        <v>94.9</v>
      </c>
      <c r="L54" s="27"/>
      <c r="M54" s="27"/>
      <c r="N54" s="27"/>
      <c r="O54" s="4"/>
      <c r="P54" s="4"/>
      <c r="Q54" s="4"/>
      <c r="R54" s="27"/>
      <c r="S54" s="27"/>
      <c r="T54" s="27"/>
    </row>
    <row r="55" spans="1:20" x14ac:dyDescent="0.15">
      <c r="A55" s="4" t="s">
        <v>128</v>
      </c>
      <c r="B55" s="4">
        <v>0.61</v>
      </c>
      <c r="C55" s="4">
        <v>1.39</v>
      </c>
      <c r="D55" s="4">
        <v>119.57</v>
      </c>
      <c r="E55" s="4">
        <v>84.45</v>
      </c>
      <c r="F55" s="4">
        <v>85.03</v>
      </c>
      <c r="G55" s="4">
        <v>84.39</v>
      </c>
      <c r="H55" s="4">
        <v>110.41</v>
      </c>
      <c r="I55" s="4">
        <v>77.239999999999995</v>
      </c>
      <c r="J55" s="4">
        <v>75.83</v>
      </c>
      <c r="K55" s="4">
        <v>94.09</v>
      </c>
      <c r="L55" s="27"/>
      <c r="M55" s="27"/>
      <c r="N55" s="27"/>
      <c r="O55" s="4"/>
      <c r="P55" s="4"/>
      <c r="Q55" s="4"/>
      <c r="R55" s="27"/>
      <c r="S55" s="27"/>
      <c r="T55" s="27"/>
    </row>
    <row r="56" spans="1:20" x14ac:dyDescent="0.15">
      <c r="A56" s="4" t="s">
        <v>129</v>
      </c>
      <c r="B56" s="4">
        <v>0.62</v>
      </c>
      <c r="C56" s="4">
        <v>1.38</v>
      </c>
      <c r="D56" s="4">
        <v>117.94</v>
      </c>
      <c r="E56" s="4">
        <v>84.74</v>
      </c>
      <c r="F56" s="4">
        <v>85.79</v>
      </c>
      <c r="G56" s="4">
        <v>84.51</v>
      </c>
      <c r="H56" s="4">
        <v>110.99</v>
      </c>
      <c r="I56" s="4">
        <v>77.989999999999995</v>
      </c>
      <c r="J56" s="4">
        <v>76.849999999999994</v>
      </c>
      <c r="K56" s="4">
        <v>93.69</v>
      </c>
      <c r="L56" s="27"/>
      <c r="M56" s="27"/>
      <c r="N56" s="27"/>
      <c r="O56" s="4"/>
      <c r="P56" s="4"/>
      <c r="Q56" s="4"/>
      <c r="R56" s="27"/>
      <c r="S56" s="27"/>
      <c r="T56" s="27"/>
    </row>
    <row r="57" spans="1:20" x14ac:dyDescent="0.15">
      <c r="A57" s="4" t="s">
        <v>130</v>
      </c>
      <c r="B57" s="4">
        <v>0.6</v>
      </c>
      <c r="C57" s="4">
        <v>1.41</v>
      </c>
      <c r="D57" s="4">
        <v>125.24</v>
      </c>
      <c r="E57" s="4">
        <v>85.05</v>
      </c>
      <c r="F57" s="4">
        <v>85.65</v>
      </c>
      <c r="G57" s="4">
        <v>84.67</v>
      </c>
      <c r="H57" s="4">
        <v>110.8</v>
      </c>
      <c r="I57" s="4">
        <v>78.849999999999994</v>
      </c>
      <c r="J57" s="4">
        <v>77.510000000000005</v>
      </c>
      <c r="K57" s="4">
        <v>93.96</v>
      </c>
      <c r="L57" s="27"/>
      <c r="M57" s="27"/>
      <c r="N57" s="27"/>
      <c r="O57" s="4"/>
      <c r="P57" s="4"/>
      <c r="Q57" s="4"/>
      <c r="R57" s="27"/>
      <c r="S57" s="27"/>
      <c r="T57" s="27"/>
    </row>
    <row r="58" spans="1:20" x14ac:dyDescent="0.15">
      <c r="A58" s="4" t="s">
        <v>131</v>
      </c>
      <c r="B58" s="4">
        <v>0.61</v>
      </c>
      <c r="C58" s="4">
        <v>1.43</v>
      </c>
      <c r="D58" s="4">
        <v>128.05000000000001</v>
      </c>
      <c r="E58" s="4">
        <v>85.2</v>
      </c>
      <c r="F58" s="4">
        <v>86.46</v>
      </c>
      <c r="G58" s="4">
        <v>84.41</v>
      </c>
      <c r="H58" s="4">
        <v>110.62</v>
      </c>
      <c r="I58" s="4">
        <v>79.510000000000005</v>
      </c>
      <c r="J58" s="4">
        <v>78.5</v>
      </c>
      <c r="K58" s="4">
        <v>92.22</v>
      </c>
      <c r="L58" s="27"/>
      <c r="M58" s="27"/>
      <c r="N58" s="27"/>
      <c r="O58" s="4"/>
      <c r="P58" s="4"/>
      <c r="Q58" s="4"/>
      <c r="R58" s="27"/>
      <c r="S58" s="27"/>
      <c r="T58" s="27"/>
    </row>
    <row r="59" spans="1:20" x14ac:dyDescent="0.15">
      <c r="A59" s="4" t="s">
        <v>132</v>
      </c>
      <c r="B59" s="4">
        <v>0.6</v>
      </c>
      <c r="C59" s="4">
        <v>1.45</v>
      </c>
      <c r="D59" s="4">
        <v>135.75</v>
      </c>
      <c r="E59" s="4">
        <v>85.4</v>
      </c>
      <c r="F59" s="4">
        <v>86.5</v>
      </c>
      <c r="G59" s="4">
        <v>84.53</v>
      </c>
      <c r="H59" s="4">
        <v>110.4</v>
      </c>
      <c r="I59" s="4">
        <v>80.08</v>
      </c>
      <c r="J59" s="4">
        <v>78.709999999999994</v>
      </c>
      <c r="K59" s="4">
        <v>91.79</v>
      </c>
      <c r="L59" s="27"/>
      <c r="M59" s="27"/>
      <c r="N59" s="27"/>
      <c r="O59" s="4"/>
      <c r="P59" s="4"/>
      <c r="Q59" s="4"/>
      <c r="R59" s="27"/>
      <c r="S59" s="27"/>
      <c r="T59" s="27"/>
    </row>
    <row r="60" spans="1:20" x14ac:dyDescent="0.15">
      <c r="A60" s="4" t="s">
        <v>133</v>
      </c>
      <c r="B60" s="4">
        <v>0.61</v>
      </c>
      <c r="C60" s="4">
        <v>1.51</v>
      </c>
      <c r="D60" s="4">
        <v>139.99</v>
      </c>
      <c r="E60" s="4">
        <v>85.73</v>
      </c>
      <c r="F60" s="4">
        <v>87.08</v>
      </c>
      <c r="G60" s="4">
        <v>83.88</v>
      </c>
      <c r="H60" s="4">
        <v>109.93</v>
      </c>
      <c r="I60" s="4">
        <v>80.569999999999993</v>
      </c>
      <c r="J60" s="4">
        <v>79.569999999999993</v>
      </c>
      <c r="K60" s="4">
        <v>92.15</v>
      </c>
      <c r="L60" s="27"/>
      <c r="M60" s="27"/>
      <c r="N60" s="27"/>
      <c r="O60" s="4"/>
      <c r="P60" s="4"/>
      <c r="Q60" s="4"/>
      <c r="R60" s="27"/>
      <c r="S60" s="27"/>
      <c r="T60" s="27"/>
    </row>
    <row r="61" spans="1:20" x14ac:dyDescent="0.15">
      <c r="A61" s="4" t="s">
        <v>134</v>
      </c>
      <c r="B61" s="4">
        <v>0.6</v>
      </c>
      <c r="C61" s="4">
        <v>1.54</v>
      </c>
      <c r="D61" s="4">
        <v>119.83</v>
      </c>
      <c r="E61" s="4">
        <v>85.99</v>
      </c>
      <c r="F61" s="4">
        <v>87.9</v>
      </c>
      <c r="G61" s="4">
        <v>83.9</v>
      </c>
      <c r="H61" s="4">
        <v>110.38</v>
      </c>
      <c r="I61" s="4">
        <v>81.290000000000006</v>
      </c>
      <c r="J61" s="4">
        <v>80.89</v>
      </c>
      <c r="K61" s="4">
        <v>92.36</v>
      </c>
      <c r="L61" s="27"/>
      <c r="M61" s="27"/>
      <c r="N61" s="27"/>
      <c r="O61" s="4"/>
      <c r="P61" s="4"/>
      <c r="Q61" s="4"/>
      <c r="R61" s="27"/>
      <c r="S61" s="27"/>
      <c r="T61" s="27"/>
    </row>
    <row r="62" spans="1:20" x14ac:dyDescent="0.15">
      <c r="A62" s="4" t="s">
        <v>135</v>
      </c>
      <c r="B62" s="4">
        <v>0.61</v>
      </c>
      <c r="C62" s="4">
        <v>1.51</v>
      </c>
      <c r="D62" s="4">
        <v>116.54</v>
      </c>
      <c r="E62" s="4">
        <v>86.37</v>
      </c>
      <c r="F62" s="4">
        <v>88.55</v>
      </c>
      <c r="G62" s="4">
        <v>84.41</v>
      </c>
      <c r="H62" s="4">
        <v>109.73</v>
      </c>
      <c r="I62" s="4">
        <v>81.73</v>
      </c>
      <c r="J62" s="4">
        <v>82.15</v>
      </c>
      <c r="K62" s="4">
        <v>91.66</v>
      </c>
      <c r="L62" s="27"/>
      <c r="M62" s="27"/>
      <c r="N62" s="27"/>
      <c r="O62" s="4"/>
      <c r="P62" s="4"/>
      <c r="Q62" s="4"/>
      <c r="R62" s="27"/>
      <c r="S62" s="27"/>
      <c r="T62" s="27"/>
    </row>
    <row r="63" spans="1:20" x14ac:dyDescent="0.15">
      <c r="A63" s="4" t="s">
        <v>136</v>
      </c>
      <c r="B63" s="4">
        <v>0.62</v>
      </c>
      <c r="C63" s="4">
        <v>1.47</v>
      </c>
      <c r="D63" s="4">
        <v>120.94</v>
      </c>
      <c r="E63" s="4">
        <v>86.68</v>
      </c>
      <c r="F63" s="4">
        <v>88.44</v>
      </c>
      <c r="G63" s="4">
        <v>85.35</v>
      </c>
      <c r="H63" s="4">
        <v>109.06</v>
      </c>
      <c r="I63" s="4">
        <v>81.98</v>
      </c>
      <c r="J63" s="4">
        <v>83.11</v>
      </c>
      <c r="K63" s="4">
        <v>92.21</v>
      </c>
      <c r="L63" s="27"/>
      <c r="M63" s="27"/>
      <c r="N63" s="27"/>
      <c r="O63" s="4"/>
      <c r="P63" s="4"/>
      <c r="Q63" s="4"/>
      <c r="R63" s="27"/>
      <c r="S63" s="27"/>
      <c r="T63" s="27"/>
    </row>
    <row r="64" spans="1:20" x14ac:dyDescent="0.15">
      <c r="A64" s="4" t="s">
        <v>137</v>
      </c>
      <c r="B64" s="4">
        <v>0.62</v>
      </c>
      <c r="C64" s="4">
        <v>1.49</v>
      </c>
      <c r="D64" s="4">
        <v>113.61</v>
      </c>
      <c r="E64" s="4">
        <v>87</v>
      </c>
      <c r="F64" s="4">
        <v>88.86</v>
      </c>
      <c r="G64" s="4">
        <v>86.27</v>
      </c>
      <c r="H64" s="4">
        <v>108.63</v>
      </c>
      <c r="I64" s="4">
        <v>83.41</v>
      </c>
      <c r="J64" s="4">
        <v>84.29</v>
      </c>
      <c r="K64" s="4">
        <v>91.98</v>
      </c>
      <c r="L64" s="27"/>
      <c r="M64" s="27"/>
      <c r="N64" s="27"/>
      <c r="O64" s="4"/>
      <c r="P64" s="4"/>
      <c r="Q64" s="4"/>
      <c r="R64" s="27"/>
      <c r="S64" s="27"/>
      <c r="T64" s="27"/>
    </row>
    <row r="65" spans="1:20" x14ac:dyDescent="0.15">
      <c r="A65" s="4" t="s">
        <v>138</v>
      </c>
      <c r="B65" s="4">
        <v>0.61</v>
      </c>
      <c r="C65" s="4">
        <v>1.47</v>
      </c>
      <c r="D65" s="4">
        <v>104.54</v>
      </c>
      <c r="E65" s="4">
        <v>87.3</v>
      </c>
      <c r="F65" s="4">
        <v>89.27</v>
      </c>
      <c r="G65" s="4">
        <v>86.5</v>
      </c>
      <c r="H65" s="4">
        <v>108.08</v>
      </c>
      <c r="I65" s="4">
        <v>84.52</v>
      </c>
      <c r="J65" s="4">
        <v>85.68</v>
      </c>
      <c r="K65" s="4">
        <v>92.61</v>
      </c>
      <c r="L65" s="27"/>
      <c r="M65" s="27"/>
      <c r="N65" s="27"/>
      <c r="O65" s="4"/>
      <c r="P65" s="4"/>
      <c r="Q65" s="4"/>
      <c r="R65" s="27"/>
      <c r="S65" s="27"/>
      <c r="T65" s="27"/>
    </row>
    <row r="66" spans="1:20" x14ac:dyDescent="0.15">
      <c r="A66" s="4" t="s">
        <v>139</v>
      </c>
      <c r="B66" s="4">
        <v>0.62</v>
      </c>
      <c r="C66" s="4">
        <v>1.45</v>
      </c>
      <c r="D66" s="4">
        <v>107.06</v>
      </c>
      <c r="E66" s="4">
        <v>88</v>
      </c>
      <c r="F66" s="4">
        <v>89.7</v>
      </c>
      <c r="G66" s="4">
        <v>87.66</v>
      </c>
      <c r="H66" s="4">
        <v>107.64</v>
      </c>
      <c r="I66" s="4">
        <v>85.34</v>
      </c>
      <c r="J66" s="4">
        <v>86.85</v>
      </c>
      <c r="K66" s="4">
        <v>94.32</v>
      </c>
      <c r="L66" s="27"/>
      <c r="M66" s="27"/>
      <c r="N66" s="27"/>
      <c r="O66" s="4"/>
      <c r="P66" s="4"/>
      <c r="Q66" s="4"/>
      <c r="R66" s="27"/>
      <c r="S66" s="27"/>
      <c r="T66" s="27"/>
    </row>
    <row r="67" spans="1:20" x14ac:dyDescent="0.15">
      <c r="A67" s="4" t="s">
        <v>140</v>
      </c>
      <c r="B67" s="4">
        <v>0.65</v>
      </c>
      <c r="C67" s="4">
        <v>1.48</v>
      </c>
      <c r="D67" s="4">
        <v>106.61</v>
      </c>
      <c r="E67" s="4">
        <v>88.45</v>
      </c>
      <c r="F67" s="4">
        <v>89.02</v>
      </c>
      <c r="G67" s="4">
        <v>88.99</v>
      </c>
      <c r="H67" s="4">
        <v>107.18</v>
      </c>
      <c r="I67" s="4">
        <v>86.54</v>
      </c>
      <c r="J67" s="4">
        <v>87.84</v>
      </c>
      <c r="K67" s="4">
        <v>94.48</v>
      </c>
      <c r="L67" s="27"/>
      <c r="M67" s="27"/>
      <c r="N67" s="27"/>
      <c r="O67" s="4"/>
      <c r="P67" s="4"/>
      <c r="Q67" s="4"/>
      <c r="R67" s="27"/>
      <c r="S67" s="27"/>
      <c r="T67" s="27"/>
    </row>
    <row r="68" spans="1:20" x14ac:dyDescent="0.15">
      <c r="A68" s="4" t="s">
        <v>141</v>
      </c>
      <c r="B68" s="4">
        <v>0.68</v>
      </c>
      <c r="C68" s="4">
        <v>1.48</v>
      </c>
      <c r="D68" s="4">
        <v>107.57</v>
      </c>
      <c r="E68" s="4">
        <v>88.98</v>
      </c>
      <c r="F68" s="4">
        <v>89.13</v>
      </c>
      <c r="G68" s="4">
        <v>89.68</v>
      </c>
      <c r="H68" s="4">
        <v>106.64</v>
      </c>
      <c r="I68" s="4">
        <v>86.8</v>
      </c>
      <c r="J68" s="4">
        <v>88.93</v>
      </c>
      <c r="K68" s="4">
        <v>94.56</v>
      </c>
      <c r="L68" s="27"/>
      <c r="M68" s="27"/>
      <c r="N68" s="27"/>
      <c r="O68" s="4"/>
      <c r="P68" s="4"/>
      <c r="Q68" s="4"/>
      <c r="R68" s="27"/>
      <c r="S68" s="27"/>
      <c r="T68" s="27"/>
    </row>
    <row r="69" spans="1:20" x14ac:dyDescent="0.15">
      <c r="A69" s="4" t="s">
        <v>142</v>
      </c>
      <c r="B69" s="4">
        <v>0.69</v>
      </c>
      <c r="C69" s="4">
        <v>1.53</v>
      </c>
      <c r="D69" s="4">
        <v>109.82</v>
      </c>
      <c r="E69" s="4">
        <v>89.45</v>
      </c>
      <c r="F69" s="4">
        <v>89.66</v>
      </c>
      <c r="G69" s="4">
        <v>90.35</v>
      </c>
      <c r="H69" s="4">
        <v>106.09</v>
      </c>
      <c r="I69" s="4">
        <v>87</v>
      </c>
      <c r="J69" s="4">
        <v>89.17</v>
      </c>
      <c r="K69" s="4">
        <v>95.52</v>
      </c>
      <c r="L69" s="27"/>
      <c r="M69" s="27"/>
      <c r="N69" s="27"/>
      <c r="O69" s="4"/>
      <c r="P69" s="4"/>
      <c r="Q69" s="4"/>
      <c r="R69" s="27"/>
      <c r="S69" s="27"/>
      <c r="T69" s="27"/>
    </row>
    <row r="70" spans="1:20" x14ac:dyDescent="0.15">
      <c r="A70" s="4" t="s">
        <v>143</v>
      </c>
      <c r="B70" s="4">
        <v>0.69</v>
      </c>
      <c r="C70" s="4">
        <v>1.53</v>
      </c>
      <c r="D70" s="4">
        <v>118.09</v>
      </c>
      <c r="E70" s="4">
        <v>90.05</v>
      </c>
      <c r="F70" s="4">
        <v>90.41</v>
      </c>
      <c r="G70" s="4">
        <v>90.99</v>
      </c>
      <c r="H70" s="4">
        <v>106.38</v>
      </c>
      <c r="I70" s="4">
        <v>88.16</v>
      </c>
      <c r="J70" s="4">
        <v>89.55</v>
      </c>
      <c r="K70" s="4">
        <v>95.95</v>
      </c>
      <c r="L70" s="27"/>
      <c r="M70" s="27"/>
      <c r="N70" s="27"/>
      <c r="O70" s="4"/>
      <c r="P70" s="4"/>
      <c r="Q70" s="4"/>
      <c r="R70" s="27"/>
      <c r="S70" s="27"/>
      <c r="T70" s="27"/>
    </row>
    <row r="71" spans="1:20" x14ac:dyDescent="0.15">
      <c r="A71" s="4" t="s">
        <v>144</v>
      </c>
      <c r="B71" s="4">
        <v>0.7</v>
      </c>
      <c r="C71" s="4">
        <v>1.54</v>
      </c>
      <c r="D71" s="4">
        <v>122.64</v>
      </c>
      <c r="E71" s="4">
        <v>90.67</v>
      </c>
      <c r="F71" s="4">
        <v>90.61</v>
      </c>
      <c r="G71" s="4">
        <v>90.97</v>
      </c>
      <c r="H71" s="4">
        <v>105.84</v>
      </c>
      <c r="I71" s="4">
        <v>88.74</v>
      </c>
      <c r="J71" s="4">
        <v>89.68</v>
      </c>
      <c r="K71" s="4">
        <v>95.39</v>
      </c>
      <c r="L71" s="27"/>
      <c r="M71" s="27"/>
      <c r="N71" s="27"/>
      <c r="O71" s="4"/>
      <c r="P71" s="4"/>
      <c r="Q71" s="4"/>
      <c r="R71" s="27"/>
      <c r="S71" s="27"/>
      <c r="T71" s="27"/>
    </row>
    <row r="72" spans="1:20" x14ac:dyDescent="0.15">
      <c r="A72" s="4" t="s">
        <v>145</v>
      </c>
      <c r="B72" s="4">
        <v>0.7</v>
      </c>
      <c r="C72" s="4">
        <v>1.55</v>
      </c>
      <c r="D72" s="4">
        <v>121.74</v>
      </c>
      <c r="E72" s="4">
        <v>90.95</v>
      </c>
      <c r="F72" s="4">
        <v>91.11</v>
      </c>
      <c r="G72" s="4">
        <v>89.93</v>
      </c>
      <c r="H72" s="4">
        <v>105.46</v>
      </c>
      <c r="I72" s="4">
        <v>89.22</v>
      </c>
      <c r="J72" s="4">
        <v>89.54</v>
      </c>
      <c r="K72" s="4">
        <v>94.29</v>
      </c>
      <c r="L72" s="27"/>
      <c r="M72" s="27"/>
      <c r="N72" s="27"/>
      <c r="O72" s="4"/>
      <c r="P72" s="4"/>
      <c r="Q72" s="4"/>
      <c r="R72" s="27"/>
      <c r="S72" s="27"/>
      <c r="T72" s="27"/>
    </row>
    <row r="73" spans="1:20" x14ac:dyDescent="0.15">
      <c r="A73" s="4" t="s">
        <v>146</v>
      </c>
      <c r="B73" s="4">
        <v>0.69</v>
      </c>
      <c r="C73" s="4">
        <v>1.58</v>
      </c>
      <c r="D73" s="4">
        <v>123.65</v>
      </c>
      <c r="E73" s="4">
        <v>91.23</v>
      </c>
      <c r="F73" s="4">
        <v>91.2</v>
      </c>
      <c r="G73" s="4">
        <v>88.85</v>
      </c>
      <c r="H73" s="4">
        <v>105.48</v>
      </c>
      <c r="I73" s="4">
        <v>89.54</v>
      </c>
      <c r="J73" s="4">
        <v>90.31</v>
      </c>
      <c r="K73" s="4">
        <v>93.88</v>
      </c>
      <c r="L73" s="27"/>
      <c r="M73" s="27"/>
      <c r="N73" s="27"/>
      <c r="O73" s="4"/>
      <c r="P73" s="4"/>
      <c r="Q73" s="4"/>
      <c r="R73" s="27"/>
      <c r="S73" s="27"/>
      <c r="T73" s="27"/>
    </row>
    <row r="74" spans="1:20" x14ac:dyDescent="0.15">
      <c r="A74" s="4" t="s">
        <v>147</v>
      </c>
      <c r="B74" s="4">
        <v>0.7</v>
      </c>
      <c r="C74" s="4">
        <v>1.59</v>
      </c>
      <c r="D74" s="4">
        <v>132.46</v>
      </c>
      <c r="E74" s="4">
        <v>91.56</v>
      </c>
      <c r="F74" s="4">
        <v>92.13</v>
      </c>
      <c r="G74" s="4">
        <v>89.46</v>
      </c>
      <c r="H74" s="4">
        <v>105.19</v>
      </c>
      <c r="I74" s="4">
        <v>89.92</v>
      </c>
      <c r="J74" s="4">
        <v>91.41</v>
      </c>
      <c r="K74" s="4">
        <v>94.15</v>
      </c>
      <c r="L74" s="27"/>
      <c r="M74" s="27"/>
      <c r="N74" s="27"/>
      <c r="O74" s="4"/>
      <c r="P74" s="4"/>
      <c r="Q74" s="4"/>
      <c r="R74" s="27"/>
      <c r="S74" s="27"/>
      <c r="T74" s="27"/>
    </row>
    <row r="75" spans="1:20" x14ac:dyDescent="0.15">
      <c r="A75" s="4" t="s">
        <v>148</v>
      </c>
      <c r="B75" s="4">
        <v>0.68</v>
      </c>
      <c r="C75" s="4">
        <v>1.55</v>
      </c>
      <c r="D75" s="4">
        <v>127.05</v>
      </c>
      <c r="E75" s="4">
        <v>91.97</v>
      </c>
      <c r="F75" s="4">
        <v>92.88</v>
      </c>
      <c r="G75" s="4">
        <v>91.12</v>
      </c>
      <c r="H75" s="4">
        <v>104.21</v>
      </c>
      <c r="I75" s="4">
        <v>90.66</v>
      </c>
      <c r="J75" s="4">
        <v>91.94</v>
      </c>
      <c r="K75" s="4">
        <v>94.92</v>
      </c>
      <c r="L75" s="27"/>
      <c r="M75" s="27"/>
      <c r="N75" s="27"/>
      <c r="O75" s="4"/>
      <c r="P75" s="4"/>
      <c r="Q75" s="4"/>
      <c r="R75" s="27"/>
      <c r="S75" s="27"/>
      <c r="T75" s="27"/>
    </row>
    <row r="76" spans="1:20" x14ac:dyDescent="0.15">
      <c r="A76" s="4" t="s">
        <v>149</v>
      </c>
      <c r="B76" s="4">
        <v>0.65</v>
      </c>
      <c r="C76" s="4">
        <v>1.56</v>
      </c>
      <c r="D76" s="4">
        <v>119.15</v>
      </c>
      <c r="E76" s="4">
        <v>92.36</v>
      </c>
      <c r="F76" s="4">
        <v>93.17</v>
      </c>
      <c r="G76" s="4">
        <v>91.51</v>
      </c>
      <c r="H76" s="4">
        <v>103.67</v>
      </c>
      <c r="I76" s="4">
        <v>91.43</v>
      </c>
      <c r="J76" s="4">
        <v>92.77</v>
      </c>
      <c r="K76" s="4">
        <v>95.66</v>
      </c>
      <c r="L76" s="27"/>
      <c r="M76" s="27"/>
      <c r="N76" s="27"/>
      <c r="O76" s="4"/>
      <c r="P76" s="4"/>
      <c r="Q76" s="4"/>
      <c r="R76" s="27"/>
      <c r="S76" s="27"/>
      <c r="T76" s="27"/>
    </row>
    <row r="77" spans="1:20" x14ac:dyDescent="0.15">
      <c r="A77" s="4" t="s">
        <v>150</v>
      </c>
      <c r="B77" s="4">
        <v>0.64</v>
      </c>
      <c r="C77" s="4">
        <v>1.57</v>
      </c>
      <c r="D77" s="4">
        <v>122.9</v>
      </c>
      <c r="E77" s="4">
        <v>92.89</v>
      </c>
      <c r="F77" s="4">
        <v>93.47</v>
      </c>
      <c r="G77" s="4">
        <v>92.54</v>
      </c>
      <c r="H77" s="4">
        <v>103.65</v>
      </c>
      <c r="I77" s="4">
        <v>92.29</v>
      </c>
      <c r="J77" s="4">
        <v>93.46</v>
      </c>
      <c r="K77" s="4">
        <v>95.74</v>
      </c>
      <c r="L77" s="27"/>
      <c r="M77" s="27"/>
      <c r="N77" s="27"/>
      <c r="O77" s="4"/>
      <c r="P77" s="4"/>
      <c r="Q77" s="4"/>
      <c r="R77" s="27"/>
      <c r="S77" s="27"/>
      <c r="T77" s="27"/>
    </row>
    <row r="78" spans="1:20" x14ac:dyDescent="0.15">
      <c r="A78" s="4" t="s">
        <v>151</v>
      </c>
      <c r="B78" s="4">
        <v>0.62</v>
      </c>
      <c r="C78" s="4">
        <v>1.51</v>
      </c>
      <c r="D78" s="4">
        <v>118.82</v>
      </c>
      <c r="E78" s="4">
        <v>93.54</v>
      </c>
      <c r="F78" s="4">
        <v>94.64</v>
      </c>
      <c r="G78" s="4">
        <v>94.07</v>
      </c>
      <c r="H78" s="4">
        <v>102.82</v>
      </c>
      <c r="I78" s="4">
        <v>92.85</v>
      </c>
      <c r="J78" s="4">
        <v>93.86</v>
      </c>
      <c r="K78" s="4">
        <v>95.37</v>
      </c>
      <c r="L78" s="27"/>
      <c r="M78" s="27"/>
      <c r="N78" s="27"/>
      <c r="O78" s="4"/>
      <c r="P78" s="4"/>
      <c r="Q78" s="4"/>
      <c r="R78" s="27"/>
      <c r="S78" s="27"/>
      <c r="T78" s="27"/>
    </row>
    <row r="79" spans="1:20" x14ac:dyDescent="0.15">
      <c r="A79" s="4" t="s">
        <v>152</v>
      </c>
      <c r="B79" s="4">
        <v>0.62</v>
      </c>
      <c r="C79" s="4">
        <v>1.4</v>
      </c>
      <c r="D79" s="4">
        <v>118.44</v>
      </c>
      <c r="E79" s="4">
        <v>93.82</v>
      </c>
      <c r="F79" s="4">
        <v>95.19</v>
      </c>
      <c r="G79" s="4">
        <v>93.32</v>
      </c>
      <c r="H79" s="4">
        <v>103.48</v>
      </c>
      <c r="I79" s="4">
        <v>93.97</v>
      </c>
      <c r="J79" s="4">
        <v>93.74</v>
      </c>
      <c r="K79" s="4">
        <v>95.98</v>
      </c>
      <c r="L79" s="27"/>
      <c r="M79" s="27"/>
      <c r="N79" s="27"/>
      <c r="O79" s="4"/>
      <c r="P79" s="4"/>
      <c r="Q79" s="4"/>
      <c r="R79" s="27"/>
      <c r="S79" s="27"/>
      <c r="T79" s="27"/>
    </row>
    <row r="80" spans="1:20" x14ac:dyDescent="0.15">
      <c r="A80" s="4" t="s">
        <v>153</v>
      </c>
      <c r="B80" s="4">
        <v>0.62</v>
      </c>
      <c r="C80" s="4">
        <v>1.38</v>
      </c>
      <c r="D80" s="4">
        <v>117.57</v>
      </c>
      <c r="E80" s="4">
        <v>94.34</v>
      </c>
      <c r="F80" s="4">
        <v>95.26</v>
      </c>
      <c r="G80" s="4">
        <v>94.56</v>
      </c>
      <c r="H80" s="4">
        <v>102.69</v>
      </c>
      <c r="I80" s="4">
        <v>95.12</v>
      </c>
      <c r="J80" s="4">
        <v>94.04</v>
      </c>
      <c r="K80" s="4">
        <v>96.69</v>
      </c>
      <c r="L80" s="27"/>
      <c r="M80" s="27"/>
      <c r="N80" s="27"/>
      <c r="O80" s="4"/>
      <c r="P80" s="4"/>
      <c r="Q80" s="4"/>
      <c r="R80" s="27"/>
      <c r="S80" s="27"/>
      <c r="T80" s="27"/>
    </row>
    <row r="81" spans="1:20" x14ac:dyDescent="0.15">
      <c r="A81" s="4" t="s">
        <v>154</v>
      </c>
      <c r="B81" s="4">
        <v>0.59</v>
      </c>
      <c r="C81" s="4">
        <v>1.32</v>
      </c>
      <c r="D81" s="4">
        <v>108.9</v>
      </c>
      <c r="E81" s="4">
        <v>94.82</v>
      </c>
      <c r="F81" s="4">
        <v>95.69</v>
      </c>
      <c r="G81" s="4">
        <v>94.68</v>
      </c>
      <c r="H81" s="4">
        <v>101.54</v>
      </c>
      <c r="I81" s="4">
        <v>96.26</v>
      </c>
      <c r="J81" s="4">
        <v>94.88</v>
      </c>
      <c r="K81" s="4">
        <v>98.02</v>
      </c>
      <c r="L81" s="27"/>
      <c r="M81" s="27"/>
      <c r="N81" s="27"/>
      <c r="O81" s="4"/>
      <c r="P81" s="4"/>
      <c r="Q81" s="4"/>
      <c r="R81" s="27"/>
      <c r="S81" s="27"/>
      <c r="T81" s="27"/>
    </row>
    <row r="82" spans="1:20" x14ac:dyDescent="0.15">
      <c r="A82" s="4" t="s">
        <v>155</v>
      </c>
      <c r="B82" s="4">
        <v>0.54</v>
      </c>
      <c r="C82" s="4">
        <v>1.32</v>
      </c>
      <c r="D82" s="4">
        <v>107.23</v>
      </c>
      <c r="E82" s="4">
        <v>95.64</v>
      </c>
      <c r="F82" s="4">
        <v>96.29</v>
      </c>
      <c r="G82" s="4">
        <v>95.83</v>
      </c>
      <c r="H82" s="4">
        <v>101.22</v>
      </c>
      <c r="I82" s="4">
        <v>96.97</v>
      </c>
      <c r="J82" s="4">
        <v>95.53</v>
      </c>
      <c r="K82" s="4">
        <v>99.14</v>
      </c>
      <c r="L82" s="27"/>
      <c r="M82" s="27"/>
      <c r="N82" s="27"/>
      <c r="O82" s="4"/>
      <c r="P82" s="4"/>
      <c r="Q82" s="4"/>
      <c r="R82" s="27"/>
      <c r="S82" s="27"/>
      <c r="T82" s="27"/>
    </row>
    <row r="83" spans="1:20" x14ac:dyDescent="0.15">
      <c r="A83" s="4" t="s">
        <v>156</v>
      </c>
      <c r="B83" s="4">
        <v>0.55000000000000004</v>
      </c>
      <c r="C83" s="4">
        <v>1.36</v>
      </c>
      <c r="D83" s="4">
        <v>109.75</v>
      </c>
      <c r="E83" s="4">
        <v>96.45</v>
      </c>
      <c r="F83" s="4">
        <v>97.28</v>
      </c>
      <c r="G83" s="4">
        <v>97.14</v>
      </c>
      <c r="H83" s="4">
        <v>101.06</v>
      </c>
      <c r="I83" s="4">
        <v>97.2</v>
      </c>
      <c r="J83" s="4">
        <v>96.67</v>
      </c>
      <c r="K83" s="4">
        <v>98.88</v>
      </c>
      <c r="L83" s="27"/>
      <c r="M83" s="27"/>
      <c r="N83" s="27"/>
      <c r="O83" s="4"/>
      <c r="P83" s="4"/>
      <c r="Q83" s="4"/>
      <c r="R83" s="27"/>
      <c r="S83" s="27"/>
      <c r="T83" s="27"/>
    </row>
    <row r="84" spans="1:20" x14ac:dyDescent="0.15">
      <c r="A84" s="4" t="s">
        <v>157</v>
      </c>
      <c r="B84" s="4">
        <v>0.55000000000000004</v>
      </c>
      <c r="C84" s="4">
        <v>1.31</v>
      </c>
      <c r="D84" s="4">
        <v>109.91</v>
      </c>
      <c r="E84" s="4">
        <v>97.15</v>
      </c>
      <c r="F84" s="4">
        <v>97.97</v>
      </c>
      <c r="G84" s="4">
        <v>97.64</v>
      </c>
      <c r="H84" s="4">
        <v>100.44</v>
      </c>
      <c r="I84" s="4">
        <v>97.21</v>
      </c>
      <c r="J84" s="4">
        <v>97.71</v>
      </c>
      <c r="K84" s="4">
        <v>99.49</v>
      </c>
      <c r="L84" s="27"/>
      <c r="M84" s="27"/>
      <c r="N84" s="27"/>
      <c r="O84" s="4"/>
      <c r="P84" s="4"/>
      <c r="Q84" s="4"/>
      <c r="R84" s="27"/>
      <c r="S84" s="27"/>
      <c r="T84" s="27"/>
    </row>
    <row r="85" spans="1:20" x14ac:dyDescent="0.15">
      <c r="A85" s="4" t="s">
        <v>158</v>
      </c>
      <c r="B85" s="4">
        <v>0.54</v>
      </c>
      <c r="C85" s="4">
        <v>1.22</v>
      </c>
      <c r="D85" s="4">
        <v>105.89</v>
      </c>
      <c r="E85" s="4">
        <v>97.87</v>
      </c>
      <c r="F85" s="4">
        <v>99.09</v>
      </c>
      <c r="G85" s="4">
        <v>97.99</v>
      </c>
      <c r="H85" s="4">
        <v>100.71</v>
      </c>
      <c r="I85" s="4">
        <v>97.82</v>
      </c>
      <c r="J85" s="4">
        <v>98.37</v>
      </c>
      <c r="K85" s="4">
        <v>99.05</v>
      </c>
      <c r="L85" s="27"/>
      <c r="M85" s="27"/>
      <c r="N85" s="27"/>
      <c r="O85" s="4"/>
      <c r="P85" s="4"/>
      <c r="Q85" s="4"/>
      <c r="R85" s="27"/>
      <c r="S85" s="27"/>
      <c r="T85" s="27"/>
    </row>
    <row r="86" spans="1:20" x14ac:dyDescent="0.15">
      <c r="A86" s="4" t="s">
        <v>159</v>
      </c>
      <c r="B86" s="4">
        <v>0.53</v>
      </c>
      <c r="C86" s="4">
        <v>1.23</v>
      </c>
      <c r="D86" s="4">
        <v>104.71</v>
      </c>
      <c r="E86" s="4">
        <v>98.78</v>
      </c>
      <c r="F86" s="4">
        <v>99.39</v>
      </c>
      <c r="G86" s="4">
        <v>98.67</v>
      </c>
      <c r="H86" s="4">
        <v>100.62</v>
      </c>
      <c r="I86" s="4">
        <v>98.42</v>
      </c>
      <c r="J86" s="4">
        <v>98.71</v>
      </c>
      <c r="K86" s="4">
        <v>98.81</v>
      </c>
      <c r="L86" s="27"/>
      <c r="M86" s="27"/>
      <c r="N86" s="27"/>
      <c r="O86" s="4"/>
      <c r="P86" s="4"/>
      <c r="Q86" s="4"/>
      <c r="R86" s="27"/>
      <c r="S86" s="27"/>
      <c r="T86" s="27"/>
    </row>
    <row r="87" spans="1:20" x14ac:dyDescent="0.15">
      <c r="A87" s="4" t="s">
        <v>160</v>
      </c>
      <c r="B87" s="4">
        <v>0.54</v>
      </c>
      <c r="C87" s="4">
        <v>1.24</v>
      </c>
      <c r="D87" s="4">
        <v>107.64</v>
      </c>
      <c r="E87" s="4">
        <v>99.44</v>
      </c>
      <c r="F87" s="4">
        <v>99.86</v>
      </c>
      <c r="G87" s="4">
        <v>99.4</v>
      </c>
      <c r="H87" s="4">
        <v>100.19</v>
      </c>
      <c r="I87" s="4">
        <v>99.64</v>
      </c>
      <c r="J87" s="4">
        <v>99.42</v>
      </c>
      <c r="K87" s="4">
        <v>100.09</v>
      </c>
      <c r="L87" s="27"/>
      <c r="M87" s="27"/>
      <c r="N87" s="27"/>
      <c r="O87" s="4"/>
      <c r="P87" s="4"/>
      <c r="Q87" s="4"/>
      <c r="R87" s="27"/>
      <c r="S87" s="27"/>
      <c r="T87" s="27"/>
    </row>
    <row r="88" spans="1:20" x14ac:dyDescent="0.15">
      <c r="A88" s="4" t="s">
        <v>161</v>
      </c>
      <c r="B88" s="4">
        <v>0.56000000000000005</v>
      </c>
      <c r="C88" s="4">
        <v>1.2</v>
      </c>
      <c r="D88" s="4">
        <v>111.24</v>
      </c>
      <c r="E88" s="4">
        <v>100.46</v>
      </c>
      <c r="F88" s="4">
        <v>100.14</v>
      </c>
      <c r="G88" s="4">
        <v>101.05</v>
      </c>
      <c r="H88" s="4">
        <v>99.73</v>
      </c>
      <c r="I88" s="4">
        <v>100.44</v>
      </c>
      <c r="J88" s="4">
        <v>100.44</v>
      </c>
      <c r="K88" s="4">
        <v>100.47</v>
      </c>
      <c r="L88" s="27"/>
      <c r="M88" s="27"/>
      <c r="N88" s="27"/>
      <c r="O88" s="4"/>
      <c r="P88" s="4"/>
      <c r="Q88" s="4"/>
      <c r="R88" s="27"/>
      <c r="S88" s="27"/>
      <c r="T88" s="27"/>
    </row>
    <row r="89" spans="1:20" x14ac:dyDescent="0.15">
      <c r="A89" s="4" t="s">
        <v>162</v>
      </c>
      <c r="B89" s="4">
        <v>0.56999999999999995</v>
      </c>
      <c r="C89" s="4">
        <v>1.17</v>
      </c>
      <c r="D89" s="4">
        <v>117.29</v>
      </c>
      <c r="E89" s="4">
        <v>101.3</v>
      </c>
      <c r="F89" s="4">
        <v>100.6</v>
      </c>
      <c r="G89" s="4">
        <v>102.31</v>
      </c>
      <c r="H89" s="4">
        <v>99.55</v>
      </c>
      <c r="I89" s="4">
        <v>101.51</v>
      </c>
      <c r="J89" s="4">
        <v>101.43</v>
      </c>
      <c r="K89" s="4">
        <v>100.64</v>
      </c>
      <c r="L89" s="27"/>
      <c r="M89" s="27"/>
      <c r="N89" s="27"/>
      <c r="O89" s="4"/>
      <c r="P89" s="4"/>
      <c r="Q89" s="4"/>
      <c r="R89" s="27"/>
      <c r="S89" s="27"/>
      <c r="T89" s="27"/>
    </row>
    <row r="90" spans="1:20" x14ac:dyDescent="0.15">
      <c r="A90" s="4" t="s">
        <v>163</v>
      </c>
      <c r="B90" s="4">
        <v>0.56999999999999995</v>
      </c>
      <c r="C90" s="4">
        <v>1.1599999999999999</v>
      </c>
      <c r="D90" s="4">
        <v>116.88</v>
      </c>
      <c r="E90" s="4">
        <v>102.06</v>
      </c>
      <c r="F90" s="4">
        <v>102.13</v>
      </c>
      <c r="G90" s="4">
        <v>102.27</v>
      </c>
      <c r="H90" s="4">
        <v>99.25</v>
      </c>
      <c r="I90" s="4">
        <v>102.02</v>
      </c>
      <c r="J90" s="4">
        <v>102.54</v>
      </c>
      <c r="K90" s="4">
        <v>101.06</v>
      </c>
      <c r="L90" s="27"/>
      <c r="M90" s="27"/>
      <c r="N90" s="27"/>
      <c r="O90" s="4"/>
      <c r="P90" s="4"/>
      <c r="Q90" s="4"/>
      <c r="R90" s="27"/>
      <c r="S90" s="27"/>
      <c r="T90" s="27"/>
    </row>
    <row r="91" spans="1:20" x14ac:dyDescent="0.15">
      <c r="A91" s="4" t="s">
        <v>164</v>
      </c>
      <c r="B91" s="4">
        <v>0.55000000000000004</v>
      </c>
      <c r="C91" s="4">
        <v>1.1200000000000001</v>
      </c>
      <c r="D91" s="4">
        <v>114.42</v>
      </c>
      <c r="E91" s="4">
        <v>102.95</v>
      </c>
      <c r="F91" s="4">
        <v>102.23</v>
      </c>
      <c r="G91" s="4">
        <v>102.79</v>
      </c>
      <c r="H91" s="4">
        <v>98.85</v>
      </c>
      <c r="I91" s="4">
        <v>102.33</v>
      </c>
      <c r="J91" s="4">
        <v>102.64</v>
      </c>
      <c r="K91" s="4">
        <v>101.51</v>
      </c>
      <c r="L91" s="27"/>
      <c r="M91" s="27"/>
      <c r="N91" s="27"/>
      <c r="O91" s="4"/>
      <c r="P91" s="4"/>
      <c r="Q91" s="4"/>
      <c r="R91" s="27"/>
      <c r="S91" s="27"/>
      <c r="T91" s="27"/>
    </row>
    <row r="92" spans="1:20" x14ac:dyDescent="0.15">
      <c r="A92" s="4" t="s">
        <v>165</v>
      </c>
      <c r="B92" s="4">
        <v>0.53</v>
      </c>
      <c r="C92" s="4">
        <v>1.1200000000000001</v>
      </c>
      <c r="D92" s="4">
        <v>116.19</v>
      </c>
      <c r="E92" s="4">
        <v>103.73</v>
      </c>
      <c r="F92" s="4">
        <v>103.01</v>
      </c>
      <c r="G92" s="4">
        <v>103.58</v>
      </c>
      <c r="H92" s="4">
        <v>98.69</v>
      </c>
      <c r="I92" s="4">
        <v>102.54</v>
      </c>
      <c r="J92" s="4">
        <v>102.76</v>
      </c>
      <c r="K92" s="4">
        <v>101.43</v>
      </c>
      <c r="L92" s="27"/>
      <c r="M92" s="27"/>
      <c r="N92" s="27"/>
      <c r="O92" s="4"/>
      <c r="P92" s="4"/>
      <c r="Q92" s="4"/>
      <c r="R92" s="27"/>
      <c r="S92" s="27"/>
      <c r="T92" s="27"/>
    </row>
    <row r="93" spans="1:20" x14ac:dyDescent="0.15">
      <c r="A93" s="4" t="s">
        <v>166</v>
      </c>
      <c r="B93" s="4">
        <v>0.52</v>
      </c>
      <c r="C93" s="4">
        <v>1.1399999999999999</v>
      </c>
      <c r="D93" s="4">
        <v>117.71</v>
      </c>
      <c r="E93" s="4">
        <v>104.19</v>
      </c>
      <c r="F93" s="4">
        <v>104.23</v>
      </c>
      <c r="G93" s="4">
        <v>103.59</v>
      </c>
      <c r="H93" s="4">
        <v>98.82</v>
      </c>
      <c r="I93" s="4">
        <v>103.51</v>
      </c>
      <c r="J93" s="4">
        <v>103.36</v>
      </c>
      <c r="K93" s="4">
        <v>102.72</v>
      </c>
      <c r="L93" s="27"/>
      <c r="M93" s="27"/>
      <c r="N93" s="27"/>
      <c r="O93" s="4"/>
      <c r="P93" s="4"/>
      <c r="Q93" s="4"/>
      <c r="R93" s="27"/>
      <c r="S93" s="27"/>
      <c r="T93" s="27"/>
    </row>
    <row r="94" spans="1:20" x14ac:dyDescent="0.15">
      <c r="A94" s="4" t="s">
        <v>167</v>
      </c>
      <c r="B94" s="4">
        <v>0.51</v>
      </c>
      <c r="C94" s="4">
        <v>1.17</v>
      </c>
      <c r="D94" s="4">
        <v>119.43</v>
      </c>
      <c r="E94" s="4">
        <v>105.38</v>
      </c>
      <c r="F94" s="4">
        <v>104.07</v>
      </c>
      <c r="G94" s="4">
        <v>105.15</v>
      </c>
      <c r="H94" s="4">
        <v>98.32</v>
      </c>
      <c r="I94" s="4">
        <v>104.68</v>
      </c>
      <c r="J94" s="4">
        <v>104.03</v>
      </c>
      <c r="K94" s="4">
        <v>103.74</v>
      </c>
      <c r="L94" s="27"/>
      <c r="M94" s="27"/>
      <c r="N94" s="27"/>
      <c r="O94" s="4"/>
      <c r="P94" s="4"/>
      <c r="Q94" s="4"/>
      <c r="R94" s="27"/>
      <c r="S94" s="27"/>
      <c r="T94" s="27"/>
    </row>
    <row r="95" spans="1:20" x14ac:dyDescent="0.15">
      <c r="A95" s="4" t="s">
        <v>168</v>
      </c>
      <c r="B95" s="4">
        <v>0.5</v>
      </c>
      <c r="C95" s="4">
        <v>1.1000000000000001</v>
      </c>
      <c r="D95" s="4">
        <v>120.74</v>
      </c>
      <c r="E95" s="4">
        <v>106.1</v>
      </c>
      <c r="F95" s="4">
        <v>104.99</v>
      </c>
      <c r="G95" s="4">
        <v>106.53</v>
      </c>
      <c r="H95" s="4">
        <v>98.28</v>
      </c>
      <c r="I95" s="4">
        <v>105.98</v>
      </c>
      <c r="J95" s="4">
        <v>104.87</v>
      </c>
      <c r="K95" s="4">
        <v>103.91</v>
      </c>
      <c r="L95" s="27"/>
      <c r="M95" s="27"/>
      <c r="N95" s="27"/>
      <c r="O95" s="4"/>
      <c r="P95" s="4"/>
      <c r="Q95" s="4"/>
      <c r="R95" s="27"/>
      <c r="S95" s="27"/>
      <c r="T95" s="27"/>
    </row>
    <row r="96" spans="1:20" x14ac:dyDescent="0.15">
      <c r="A96" s="4" t="s">
        <v>169</v>
      </c>
      <c r="B96" s="4">
        <v>0.5</v>
      </c>
      <c r="C96" s="4">
        <v>1.04</v>
      </c>
      <c r="D96" s="4">
        <v>117.78</v>
      </c>
      <c r="E96" s="4">
        <v>106.45</v>
      </c>
      <c r="F96" s="4">
        <v>105.33</v>
      </c>
      <c r="G96" s="4">
        <v>106.37</v>
      </c>
      <c r="H96" s="4">
        <v>97.87</v>
      </c>
      <c r="I96" s="4">
        <v>107.23</v>
      </c>
      <c r="J96" s="4">
        <v>105.46</v>
      </c>
      <c r="K96" s="4">
        <v>103.47</v>
      </c>
      <c r="L96" s="27"/>
      <c r="M96" s="27"/>
      <c r="N96" s="27"/>
      <c r="O96" s="4"/>
      <c r="P96" s="4"/>
      <c r="Q96" s="4"/>
      <c r="R96" s="27"/>
      <c r="S96" s="27"/>
      <c r="T96" s="27"/>
    </row>
    <row r="97" spans="1:20" x14ac:dyDescent="0.15">
      <c r="A97" s="4" t="s">
        <v>170</v>
      </c>
      <c r="B97" s="4">
        <v>0.49</v>
      </c>
      <c r="C97" s="4">
        <v>0.98</v>
      </c>
      <c r="D97" s="4">
        <v>113.07</v>
      </c>
      <c r="E97" s="4">
        <v>106.96</v>
      </c>
      <c r="F97" s="4">
        <v>106.29</v>
      </c>
      <c r="G97" s="4">
        <v>107.32</v>
      </c>
      <c r="H97" s="4">
        <v>97.48</v>
      </c>
      <c r="I97" s="4">
        <v>107.42</v>
      </c>
      <c r="J97" s="4">
        <v>105.98</v>
      </c>
      <c r="K97" s="4">
        <v>104.41</v>
      </c>
      <c r="L97" s="27"/>
      <c r="M97" s="27"/>
      <c r="N97" s="27"/>
      <c r="O97" s="4"/>
      <c r="P97" s="4"/>
      <c r="Q97" s="4"/>
      <c r="R97" s="27"/>
      <c r="S97" s="27"/>
      <c r="T97" s="27"/>
    </row>
    <row r="98" spans="1:20" x14ac:dyDescent="0.15">
      <c r="A98" s="4" t="s">
        <v>171</v>
      </c>
      <c r="B98" s="4">
        <v>0.51</v>
      </c>
      <c r="C98" s="4">
        <v>1</v>
      </c>
      <c r="D98" s="4">
        <v>105.2</v>
      </c>
      <c r="E98" s="4">
        <v>107.59</v>
      </c>
      <c r="F98" s="4">
        <v>107.25</v>
      </c>
      <c r="G98" s="4">
        <v>109.11</v>
      </c>
      <c r="H98" s="4">
        <v>96.97</v>
      </c>
      <c r="I98" s="4">
        <v>107.52</v>
      </c>
      <c r="J98" s="4">
        <v>105.83</v>
      </c>
      <c r="K98" s="4">
        <v>105.08</v>
      </c>
      <c r="L98" s="27"/>
      <c r="M98" s="27"/>
      <c r="N98" s="27"/>
      <c r="O98" s="4"/>
      <c r="P98" s="4"/>
      <c r="Q98" s="4"/>
      <c r="R98" s="27"/>
      <c r="S98" s="27"/>
      <c r="T98" s="27"/>
    </row>
    <row r="99" spans="1:20" x14ac:dyDescent="0.15">
      <c r="A99" s="4" t="s">
        <v>172</v>
      </c>
      <c r="B99" s="4">
        <v>0.51</v>
      </c>
      <c r="C99" s="4">
        <v>1.01</v>
      </c>
      <c r="D99" s="4">
        <v>104.51</v>
      </c>
      <c r="E99" s="4">
        <v>108.3</v>
      </c>
      <c r="F99" s="4">
        <v>107.89</v>
      </c>
      <c r="G99" s="4">
        <v>111.78</v>
      </c>
      <c r="H99" s="4">
        <v>96.61</v>
      </c>
      <c r="I99" s="4">
        <v>106.54</v>
      </c>
      <c r="J99" s="4">
        <v>105.98</v>
      </c>
      <c r="K99" s="4">
        <v>103.87</v>
      </c>
      <c r="L99" s="27"/>
      <c r="M99" s="27"/>
      <c r="N99" s="27"/>
      <c r="O99" s="4"/>
      <c r="P99" s="4"/>
      <c r="Q99" s="4"/>
      <c r="R99" s="27"/>
      <c r="S99" s="27"/>
      <c r="T99" s="27"/>
    </row>
    <row r="100" spans="1:20" x14ac:dyDescent="0.15">
      <c r="A100" s="4" t="s">
        <v>173</v>
      </c>
      <c r="B100" s="4">
        <v>0.52</v>
      </c>
      <c r="C100" s="4">
        <v>1.04</v>
      </c>
      <c r="D100" s="4">
        <v>107.61</v>
      </c>
      <c r="E100" s="4">
        <v>109.16</v>
      </c>
      <c r="F100" s="4">
        <v>108.26</v>
      </c>
      <c r="G100" s="4">
        <v>112.81</v>
      </c>
      <c r="H100" s="4">
        <v>95.95</v>
      </c>
      <c r="I100" s="4">
        <v>104.66</v>
      </c>
      <c r="J100" s="4">
        <v>106.2</v>
      </c>
      <c r="K100" s="4">
        <v>102.7</v>
      </c>
      <c r="L100" s="27"/>
      <c r="M100" s="27"/>
      <c r="N100" s="27"/>
      <c r="O100" s="4"/>
      <c r="P100" s="4"/>
      <c r="Q100" s="4"/>
      <c r="R100" s="27"/>
      <c r="S100" s="27"/>
      <c r="T100" s="27"/>
    </row>
    <row r="101" spans="1:20" x14ac:dyDescent="0.15">
      <c r="A101" s="4" t="s">
        <v>174</v>
      </c>
      <c r="B101" s="4">
        <v>0.64</v>
      </c>
      <c r="C101" s="4">
        <v>1.21</v>
      </c>
      <c r="D101" s="4">
        <v>96.11</v>
      </c>
      <c r="E101" s="4">
        <v>109.3</v>
      </c>
      <c r="F101" s="4">
        <v>110.16</v>
      </c>
      <c r="G101" s="4">
        <v>109.15</v>
      </c>
      <c r="H101" s="4">
        <v>97.53</v>
      </c>
      <c r="I101" s="4">
        <v>102.48</v>
      </c>
      <c r="J101" s="4">
        <v>105.23</v>
      </c>
      <c r="K101" s="4">
        <v>99.42</v>
      </c>
      <c r="L101" s="27"/>
      <c r="M101" s="27"/>
      <c r="N101" s="27"/>
      <c r="O101" s="4"/>
      <c r="P101" s="4"/>
      <c r="Q101" s="4"/>
      <c r="R101" s="27"/>
      <c r="S101" s="27"/>
      <c r="T101" s="27"/>
    </row>
    <row r="102" spans="1:20" x14ac:dyDescent="0.15">
      <c r="A102" s="4" t="s">
        <v>175</v>
      </c>
      <c r="B102" s="4">
        <v>0.7</v>
      </c>
      <c r="C102" s="4">
        <v>1.25</v>
      </c>
      <c r="D102" s="4">
        <v>93.72</v>
      </c>
      <c r="E102" s="4">
        <v>109.54</v>
      </c>
      <c r="F102" s="4">
        <v>109.18</v>
      </c>
      <c r="G102" s="4">
        <v>107.57</v>
      </c>
      <c r="H102" s="4">
        <v>97.33</v>
      </c>
      <c r="I102" s="4">
        <v>100.94</v>
      </c>
      <c r="J102" s="4">
        <v>103.08</v>
      </c>
      <c r="K102" s="4">
        <v>95.44</v>
      </c>
      <c r="L102" s="27"/>
      <c r="M102" s="27"/>
      <c r="N102" s="27"/>
      <c r="O102" s="4"/>
      <c r="P102" s="4"/>
      <c r="Q102" s="4"/>
      <c r="R102" s="27"/>
      <c r="S102" s="27"/>
      <c r="T102" s="27"/>
    </row>
    <row r="103" spans="1:20" x14ac:dyDescent="0.15">
      <c r="A103" s="4" t="s">
        <v>176</v>
      </c>
      <c r="B103" s="4">
        <v>0.65</v>
      </c>
      <c r="C103" s="4">
        <v>1.17</v>
      </c>
      <c r="D103" s="4">
        <v>97.28</v>
      </c>
      <c r="E103" s="4">
        <v>109.33</v>
      </c>
      <c r="F103" s="4">
        <v>108.82</v>
      </c>
      <c r="G103" s="4">
        <v>107.92</v>
      </c>
      <c r="H103" s="4">
        <v>96.61</v>
      </c>
      <c r="I103" s="4">
        <v>100.77</v>
      </c>
      <c r="J103" s="4">
        <v>102.11</v>
      </c>
      <c r="K103" s="4">
        <v>97.08</v>
      </c>
      <c r="L103" s="27"/>
      <c r="M103" s="27"/>
      <c r="N103" s="27"/>
      <c r="O103" s="4"/>
      <c r="P103" s="4"/>
      <c r="Q103" s="4"/>
      <c r="R103" s="27"/>
      <c r="S103" s="27"/>
      <c r="T103" s="27"/>
    </row>
    <row r="104" spans="1:20" x14ac:dyDescent="0.15">
      <c r="A104" s="4" t="s">
        <v>177</v>
      </c>
      <c r="B104" s="4">
        <v>0.61</v>
      </c>
      <c r="C104" s="4">
        <v>1.1000000000000001</v>
      </c>
      <c r="D104" s="4">
        <v>93.61</v>
      </c>
      <c r="E104" s="4">
        <v>109.46</v>
      </c>
      <c r="F104" s="4">
        <v>110.02</v>
      </c>
      <c r="G104" s="4">
        <v>108.72</v>
      </c>
      <c r="H104" s="4">
        <v>95.99</v>
      </c>
      <c r="I104" s="4">
        <v>101.17</v>
      </c>
      <c r="J104" s="4">
        <v>102.54</v>
      </c>
      <c r="K104" s="4">
        <v>97</v>
      </c>
      <c r="L104" s="27"/>
      <c r="M104" s="27"/>
      <c r="N104" s="27"/>
      <c r="O104" s="4"/>
      <c r="P104" s="4"/>
      <c r="Q104" s="4"/>
      <c r="R104" s="27"/>
      <c r="S104" s="27"/>
      <c r="T104" s="27"/>
    </row>
    <row r="105" spans="1:20" x14ac:dyDescent="0.15">
      <c r="A105" s="4" t="s">
        <v>178</v>
      </c>
      <c r="B105" s="4">
        <v>0.61</v>
      </c>
      <c r="C105" s="4">
        <v>1.06</v>
      </c>
      <c r="D105" s="4">
        <v>89.68</v>
      </c>
      <c r="E105" s="4">
        <v>109.79</v>
      </c>
      <c r="F105" s="4">
        <v>111.16</v>
      </c>
      <c r="G105" s="4">
        <v>110.1</v>
      </c>
      <c r="H105" s="4">
        <v>95.22</v>
      </c>
      <c r="I105" s="4">
        <v>101.58</v>
      </c>
      <c r="J105" s="4">
        <v>103.79</v>
      </c>
      <c r="K105" s="4">
        <v>98.86</v>
      </c>
      <c r="L105" s="27"/>
      <c r="M105" s="27"/>
      <c r="N105" s="27"/>
      <c r="O105" s="4"/>
      <c r="P105" s="4"/>
      <c r="Q105" s="4"/>
      <c r="R105" s="27"/>
      <c r="S105" s="27"/>
      <c r="T105" s="27"/>
    </row>
    <row r="106" spans="1:20" x14ac:dyDescent="0.15">
      <c r="A106" s="4" t="s">
        <v>179</v>
      </c>
      <c r="B106" s="4">
        <v>0.64</v>
      </c>
      <c r="C106" s="4">
        <v>1.04</v>
      </c>
      <c r="D106" s="4">
        <v>90.65</v>
      </c>
      <c r="E106" s="4">
        <v>110.22</v>
      </c>
      <c r="F106" s="4">
        <v>111.97</v>
      </c>
      <c r="G106" s="4">
        <v>111.16</v>
      </c>
      <c r="H106" s="4">
        <v>95.02</v>
      </c>
      <c r="I106" s="4">
        <v>102.18</v>
      </c>
      <c r="J106" s="4">
        <v>105.21</v>
      </c>
      <c r="K106" s="4">
        <v>100.09</v>
      </c>
      <c r="L106" s="27"/>
      <c r="M106" s="27"/>
      <c r="N106" s="27"/>
      <c r="O106" s="4"/>
      <c r="P106" s="4"/>
      <c r="Q106" s="4"/>
      <c r="R106" s="27"/>
      <c r="S106" s="27"/>
      <c r="T106" s="27"/>
    </row>
    <row r="107" spans="1:20" x14ac:dyDescent="0.15">
      <c r="A107" s="4" t="s">
        <v>180</v>
      </c>
      <c r="B107" s="4">
        <v>0.67</v>
      </c>
      <c r="C107" s="4">
        <v>1.03</v>
      </c>
      <c r="D107" s="4">
        <v>92.02</v>
      </c>
      <c r="E107" s="4">
        <v>110.71</v>
      </c>
      <c r="F107" s="4">
        <v>112.42</v>
      </c>
      <c r="G107" s="4">
        <v>111.19</v>
      </c>
      <c r="H107" s="4">
        <v>94.43</v>
      </c>
      <c r="I107" s="4">
        <v>102.91</v>
      </c>
      <c r="J107" s="4">
        <v>105.81</v>
      </c>
      <c r="K107" s="4">
        <v>101.55</v>
      </c>
      <c r="L107" s="27"/>
      <c r="M107" s="27"/>
      <c r="N107" s="27"/>
      <c r="O107" s="4"/>
      <c r="P107" s="4"/>
      <c r="Q107" s="4"/>
      <c r="R107" s="27"/>
      <c r="S107" s="27"/>
      <c r="T107" s="27"/>
    </row>
    <row r="108" spans="1:20" x14ac:dyDescent="0.15">
      <c r="A108" s="4" t="s">
        <v>181</v>
      </c>
      <c r="B108" s="4">
        <v>0.64</v>
      </c>
      <c r="C108" s="4">
        <v>1.04</v>
      </c>
      <c r="D108" s="4">
        <v>85.86</v>
      </c>
      <c r="E108" s="4">
        <v>111.24</v>
      </c>
      <c r="F108" s="4">
        <v>112.86</v>
      </c>
      <c r="G108" s="4">
        <v>111.55</v>
      </c>
      <c r="H108" s="4">
        <v>93.93</v>
      </c>
      <c r="I108" s="4">
        <v>103.54</v>
      </c>
      <c r="J108" s="4">
        <v>106.46</v>
      </c>
      <c r="K108" s="4">
        <v>102.23</v>
      </c>
      <c r="L108" s="27"/>
      <c r="M108" s="27"/>
      <c r="N108" s="27"/>
      <c r="O108" s="4"/>
      <c r="P108" s="4"/>
      <c r="Q108" s="4"/>
      <c r="R108" s="27"/>
      <c r="S108" s="27"/>
      <c r="T108" s="27"/>
    </row>
    <row r="109" spans="1:20" x14ac:dyDescent="0.15">
      <c r="A109" s="4" t="s">
        <v>182</v>
      </c>
      <c r="B109" s="4">
        <v>0.63</v>
      </c>
      <c r="C109" s="4">
        <v>1.01</v>
      </c>
      <c r="D109" s="4">
        <v>82.59</v>
      </c>
      <c r="E109" s="4">
        <v>111.8</v>
      </c>
      <c r="F109" s="4">
        <v>114.09</v>
      </c>
      <c r="G109" s="4">
        <v>113.19</v>
      </c>
      <c r="H109" s="4">
        <v>93.39</v>
      </c>
      <c r="I109" s="4">
        <v>103.09</v>
      </c>
      <c r="J109" s="4">
        <v>107.27</v>
      </c>
      <c r="K109" s="4">
        <v>102.24</v>
      </c>
      <c r="L109" s="27"/>
      <c r="M109" s="27"/>
      <c r="N109" s="27"/>
      <c r="O109" s="4"/>
      <c r="P109" s="4"/>
      <c r="Q109" s="4"/>
      <c r="R109" s="27"/>
      <c r="S109" s="27"/>
      <c r="T109" s="27"/>
    </row>
    <row r="110" spans="1:20" x14ac:dyDescent="0.15">
      <c r="A110" s="4" t="s">
        <v>183</v>
      </c>
      <c r="B110" s="4">
        <v>0.63</v>
      </c>
      <c r="C110" s="4">
        <v>0.99</v>
      </c>
      <c r="D110" s="4">
        <v>82.3</v>
      </c>
      <c r="E110" s="4">
        <v>112.37</v>
      </c>
      <c r="F110" s="4">
        <v>115.17</v>
      </c>
      <c r="G110" s="4">
        <v>114.46</v>
      </c>
      <c r="H110" s="4">
        <v>93.08</v>
      </c>
      <c r="I110" s="4">
        <v>103.57</v>
      </c>
      <c r="J110" s="4">
        <v>108.22</v>
      </c>
      <c r="K110" s="4">
        <v>100.15</v>
      </c>
      <c r="L110" s="27"/>
      <c r="M110" s="27"/>
      <c r="N110" s="27"/>
      <c r="O110" s="4"/>
      <c r="P110" s="4"/>
      <c r="Q110" s="4"/>
      <c r="R110" s="27"/>
      <c r="S110" s="27"/>
      <c r="T110" s="27"/>
    </row>
    <row r="111" spans="1:20" x14ac:dyDescent="0.15">
      <c r="A111" s="4" t="s">
        <v>184</v>
      </c>
      <c r="B111" s="4">
        <v>0.61</v>
      </c>
      <c r="C111" s="4">
        <v>0.97</v>
      </c>
      <c r="D111" s="4">
        <v>81.709999999999994</v>
      </c>
      <c r="E111" s="4">
        <v>113.11</v>
      </c>
      <c r="F111" s="4">
        <v>115.59</v>
      </c>
      <c r="G111" s="4">
        <v>115.36</v>
      </c>
      <c r="H111" s="4">
        <v>92.1</v>
      </c>
      <c r="I111" s="4">
        <v>103.48</v>
      </c>
      <c r="J111" s="4">
        <v>107.95</v>
      </c>
      <c r="K111" s="4">
        <v>99.83</v>
      </c>
      <c r="L111" s="27"/>
      <c r="M111" s="27"/>
      <c r="N111" s="27"/>
      <c r="O111" s="4"/>
      <c r="P111" s="4"/>
      <c r="Q111" s="4"/>
      <c r="R111" s="27"/>
      <c r="S111" s="27"/>
      <c r="T111" s="27"/>
    </row>
    <row r="112" spans="1:20" x14ac:dyDescent="0.15">
      <c r="A112" s="4" t="s">
        <v>185</v>
      </c>
      <c r="B112" s="4">
        <v>0.62</v>
      </c>
      <c r="C112" s="4">
        <v>0.98</v>
      </c>
      <c r="D112" s="4">
        <v>77.819999999999993</v>
      </c>
      <c r="E112" s="4">
        <v>113.95</v>
      </c>
      <c r="F112" s="4">
        <v>115.78</v>
      </c>
      <c r="G112" s="4">
        <v>115.72</v>
      </c>
      <c r="H112" s="4">
        <v>92.02</v>
      </c>
      <c r="I112" s="4">
        <v>104.09</v>
      </c>
      <c r="J112" s="4">
        <v>109.14</v>
      </c>
      <c r="K112" s="4">
        <v>101.52</v>
      </c>
      <c r="L112" s="27"/>
      <c r="M112" s="27"/>
      <c r="N112" s="27"/>
      <c r="O112" s="4"/>
      <c r="P112" s="4"/>
      <c r="Q112" s="4"/>
      <c r="R112" s="27"/>
      <c r="S112" s="27"/>
      <c r="T112" s="27"/>
    </row>
    <row r="113" spans="1:20" x14ac:dyDescent="0.15">
      <c r="A113" s="4" t="s">
        <v>186</v>
      </c>
      <c r="B113" s="4">
        <v>0.64</v>
      </c>
      <c r="C113" s="4">
        <v>1.02</v>
      </c>
      <c r="D113" s="4">
        <v>77.400000000000006</v>
      </c>
      <c r="E113" s="4">
        <v>113.99</v>
      </c>
      <c r="F113" s="4">
        <v>116.56</v>
      </c>
      <c r="G113" s="4">
        <v>116.89</v>
      </c>
      <c r="H113" s="4">
        <v>91.71</v>
      </c>
      <c r="I113" s="4">
        <v>103.72</v>
      </c>
      <c r="J113" s="4">
        <v>109.65</v>
      </c>
      <c r="K113" s="4">
        <v>101.6</v>
      </c>
      <c r="L113" s="27"/>
      <c r="M113" s="27"/>
      <c r="N113" s="27"/>
      <c r="O113" s="4"/>
      <c r="P113" s="4"/>
      <c r="Q113" s="4"/>
      <c r="R113" s="27"/>
      <c r="S113" s="27"/>
      <c r="T113" s="27"/>
    </row>
  </sheetData>
  <phoneticPr fontI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1･2章表1.1 </vt:lpstr>
      <vt:lpstr>７章 </vt:lpstr>
      <vt:lpstr>8章表8.2株価 </vt:lpstr>
      <vt:lpstr>２２春差</vt:lpstr>
      <vt:lpstr>例題9.123</vt:lpstr>
      <vt:lpstr>tbl91数値例 </vt:lpstr>
      <vt:lpstr>練問q95</vt:lpstr>
      <vt:lpstr>101行列回帰</vt:lpstr>
      <vt:lpstr>102行列推定</vt:lpstr>
      <vt:lpstr>105ﾀﾞﾐｰ</vt:lpstr>
      <vt:lpstr>105・6</vt:lpstr>
      <vt:lpstr>課題とデータ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2022-03-31T06:24:39Z</dcterms:modified>
</cp:coreProperties>
</file>